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795" activeTab="1"/>
  </bookViews>
  <sheets>
    <sheet name="Расходы" sheetId="1" r:id="rId1"/>
    <sheet name="Источники" sheetId="2" r:id="rId2"/>
  </sheets>
  <definedNames>
    <definedName name="_xlnm.Print_Area" localSheetId="0">'Расходы'!$A$1:$V$115</definedName>
  </definedNames>
  <calcPr fullCalcOnLoad="1"/>
</workbook>
</file>

<file path=xl/sharedStrings.xml><?xml version="1.0" encoding="utf-8"?>
<sst xmlns="http://schemas.openxmlformats.org/spreadsheetml/2006/main" count="357" uniqueCount="194">
  <si>
    <t/>
  </si>
  <si>
    <t>Администрация муниципального образования  "Сортавальское городское поселение"</t>
  </si>
  <si>
    <t>Наименование бюджета</t>
  </si>
  <si>
    <t>бюджет Сортавальского городского поселения</t>
  </si>
  <si>
    <t>Наименование</t>
  </si>
  <si>
    <t>1</t>
  </si>
  <si>
    <t>2</t>
  </si>
  <si>
    <t>3</t>
  </si>
  <si>
    <t>4</t>
  </si>
  <si>
    <t>5</t>
  </si>
  <si>
    <t>6</t>
  </si>
  <si>
    <t>7</t>
  </si>
  <si>
    <t>0102</t>
  </si>
  <si>
    <t>Функционирование высшего должностного лица субъекта Российской Федерации и муниципального образования</t>
  </si>
  <si>
    <t>003</t>
  </si>
  <si>
    <t>20С0010010</t>
  </si>
  <si>
    <t>0104</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</si>
  <si>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</si>
  <si>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2000042140</t>
  </si>
  <si>
    <t>20С0010020</t>
  </si>
  <si>
    <t>0106</t>
  </si>
  <si>
    <t>Обеспечение деятельности финансовых, налоговых и таможенных органов и органов финансового (финансово-бюджетного) надзора</t>
  </si>
  <si>
    <t>2000010080</t>
  </si>
  <si>
    <t>540</t>
  </si>
  <si>
    <t>0111</t>
  </si>
  <si>
    <t>Резервные фонды</t>
  </si>
  <si>
    <t>2000070540</t>
  </si>
  <si>
    <t>870</t>
  </si>
  <si>
    <t>0113</t>
  </si>
  <si>
    <t>Другие общегосударственные вопросы</t>
  </si>
  <si>
    <t>2000070370</t>
  </si>
  <si>
    <t>2000070380</t>
  </si>
  <si>
    <t>2000070390</t>
  </si>
  <si>
    <t>2000070440</t>
  </si>
  <si>
    <t>330</t>
  </si>
  <si>
    <t>0309</t>
  </si>
  <si>
    <t>Защита населения и территории от чрезвычайных ситуаций природного и техногенного характера, гражданская оборона</t>
  </si>
  <si>
    <t>2000070560</t>
  </si>
  <si>
    <t>0314</t>
  </si>
  <si>
    <t>Другие вопросы в области национальной безопасности и правоохранительной деятельности</t>
  </si>
  <si>
    <t>0409</t>
  </si>
  <si>
    <t>Дорожное хозяйство (дорожные фонды)</t>
  </si>
  <si>
    <t>2000070820</t>
  </si>
  <si>
    <t>0412</t>
  </si>
  <si>
    <t>Другие вопросы в области национальной экономики</t>
  </si>
  <si>
    <t>2000070460</t>
  </si>
  <si>
    <t>20С0070320</t>
  </si>
  <si>
    <t>0501</t>
  </si>
  <si>
    <t>Жилищное хозяйство</t>
  </si>
  <si>
    <t>2000070350</t>
  </si>
  <si>
    <t>2000071010</t>
  </si>
  <si>
    <t>0502</t>
  </si>
  <si>
    <t>Коммунальное хозяйство</t>
  </si>
  <si>
    <t>2000060910</t>
  </si>
  <si>
    <t>810</t>
  </si>
  <si>
    <t>0503</t>
  </si>
  <si>
    <t>Благоустройство</t>
  </si>
  <si>
    <t>2000070610</t>
  </si>
  <si>
    <t>2000070630</t>
  </si>
  <si>
    <t>2000070640</t>
  </si>
  <si>
    <t>2000070650</t>
  </si>
  <si>
    <t>0505</t>
  </si>
  <si>
    <t>Другие вопросы в области жилищно-коммунального хозяйства</t>
  </si>
  <si>
    <t>20С0070310</t>
  </si>
  <si>
    <t>0707</t>
  </si>
  <si>
    <t>Молодежная политика и оздоровление детей</t>
  </si>
  <si>
    <t>2000070940</t>
  </si>
  <si>
    <t>0801</t>
  </si>
  <si>
    <t>Культура</t>
  </si>
  <si>
    <t>20С0070330</t>
  </si>
  <si>
    <t>1001</t>
  </si>
  <si>
    <t>Пенсионное обеспечение</t>
  </si>
  <si>
    <t>2000080920</t>
  </si>
  <si>
    <t>1003</t>
  </si>
  <si>
    <t>Социальное обеспечение населения</t>
  </si>
  <si>
    <t>0300170160</t>
  </si>
  <si>
    <t>0300270170</t>
  </si>
  <si>
    <t>1102</t>
  </si>
  <si>
    <t>Массовый спорт</t>
  </si>
  <si>
    <t>2000070910</t>
  </si>
  <si>
    <t>1301</t>
  </si>
  <si>
    <t>Обслуживание государственного внутреннего и муниципального долга</t>
  </si>
  <si>
    <t>2000070410</t>
  </si>
  <si>
    <t>730</t>
  </si>
  <si>
    <t>Итого</t>
  </si>
  <si>
    <t>Начальник финансового отдела</t>
  </si>
  <si>
    <t>Дербина В. И.</t>
  </si>
  <si>
    <t>(подпись)</t>
  </si>
  <si>
    <t>(расшифровка подписи)</t>
  </si>
  <si>
    <t>Исполнитель:</t>
  </si>
  <si>
    <t>Главный специалист по бюджету</t>
  </si>
  <si>
    <t>Голованова Е. В.</t>
  </si>
  <si>
    <t>(должность)</t>
  </si>
  <si>
    <t>Глава Сортавальского городского поселения</t>
  </si>
  <si>
    <t>Утверждаю</t>
  </si>
  <si>
    <t>____________________  С.В. Крупин</t>
  </si>
  <si>
    <t>"____"  _____________________  20 ____ г.</t>
  </si>
  <si>
    <t xml:space="preserve">Код </t>
  </si>
  <si>
    <t>вида расходов</t>
  </si>
  <si>
    <t>целевой статьи</t>
  </si>
  <si>
    <t>раздела, подраздела</t>
  </si>
  <si>
    <t>главного распорядителя средств</t>
  </si>
  <si>
    <t>сумма на год</t>
  </si>
  <si>
    <t>Единица измерения: тыс. руб.</t>
  </si>
  <si>
    <t>Наименование главного распорядителя средств</t>
  </si>
  <si>
    <t>1. Бюджетные ассигнования расходов и лимиты бюджетных обязательств бюджета Сортавальского городского поселения</t>
  </si>
  <si>
    <t>Осуществление полномочий Контрольно-счетного органа Сортавальского городского поселения, Иные межбюджетные трансферты</t>
  </si>
  <si>
    <t>Резервный фонд Сортавальского городского поселения, Резервные средства</t>
  </si>
  <si>
    <t>Присвоение звания «Почетный гражданин города Сортавала», Публичные нормативные выплаты гражданам несоциального характера</t>
  </si>
  <si>
    <t>Адресная социальная помощь гражданам Сортавальского городского поселения, потерявшим жилье и значительную часть имущества , Пособия, компенсации и иные социальные выплаты гражданам, кроме публичных нормативных обязательств</t>
  </si>
  <si>
    <t>Мероприятия по осуществлению дезинфекции, где проживают малообеспеченные семьи из группы риска, Приобретение товаров, работ, услуг в пользу граждан в целях их социального обеспечения</t>
  </si>
  <si>
    <t>Процентные платежи по муниципальному долгу Сортавальского городского поселения, Обслуживание муниципального долга</t>
  </si>
  <si>
    <t>0107</t>
  </si>
  <si>
    <t>Обеспечение проведения выборов и референдумов</t>
  </si>
  <si>
    <t>Глава Сортавальского городского поселения, Расходы на выплаты персоналу государственных (муниципальных) органов</t>
  </si>
  <si>
    <t>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 уполномоченных составлять протоколы об административных правонарушениях, Иные закупки товаров, работ и услуг для обеспечения государственных (муниципальных) нужд</t>
  </si>
  <si>
    <t>Аппарат Администрации Сортавальского городского поселения, Расходы на выплаты персоналу государственных (муниципальных) органов</t>
  </si>
  <si>
    <t>Аппарат Администрации Сортавальского городского поселения,Иные закупки товаров, работ и услуг для обеспечения государственных (муниципальных) нужд</t>
  </si>
  <si>
    <t>Аппарат Администрации Сортавальского городского поселения, Уплата налогов, сборов и иных платежей</t>
  </si>
  <si>
    <t>Мероприятия по обеспечению деятельности автоматизированных систем управления бюджетным процессом, Иные закупки товаров, работ и услуг для обеспечения государственных (муниципальных) нужд</t>
  </si>
  <si>
    <t>Мероприятия по информационному сопровождению деятельности Сортавальского городского поселения, Иные закупки товаров, работ и услуг для обеспечения государственных (муниципальных) нужд</t>
  </si>
  <si>
    <t>Мероприятия по реализации прочих функций, связанных с общегосударственными вопросами, Иные закупки товаров, работ и услуг для обеспечения государственных (муниципальных) нужд</t>
  </si>
  <si>
    <t>Мероприятия по оценке недвижимости, признанию прав и регулированию отношений по муниципальной собственности, приобретению и содержанию имущества казны, Иные закупки товаров, работ и услуг для обеспечения государственных (муниципальных) нужд</t>
  </si>
  <si>
    <t>Мероприятия по оценке недвижимости, признанию прав и регулированию отношений по муниципальной собственности, приобретению и содержанию имущества казны, Уплата налогов, сборов и иных платежей</t>
  </si>
  <si>
    <t>Мероприятия по предупреждению и ликвидации последствий чрезвычайных ситуаций и стихийных бедствий природного и техногенного характера, Иные закупки товаров, работ и услуг для обеспечения государственных (муниципальных) нужд</t>
  </si>
  <si>
    <t>Содержание и ремонт дорог, Иные закупки товаров, работ и услуг для обеспечения государственных (муниципальных) нужд</t>
  </si>
  <si>
    <t>Обеспечение деятельности муниципального казенного учреждения в области архитектуры и градостроительства, Расходы на выплаты персоналу казенных учреждений</t>
  </si>
  <si>
    <t>Обеспечение деятельности муниципального казенного учреждения в области архитектуры и градостроительства, Иные закупки товаров, работ и услуг для обеспечения государственных (муниципальных) нужд</t>
  </si>
  <si>
    <t>Мероприятия в области жилищного хозяйства, Иные закупки товаров, работ и услуг для обеспечения государственных (муниципальных) нужд</t>
  </si>
  <si>
    <t>Оплата взносов на капитальный ремонт общего имущества в многоквартирных домах, находящихся в муниципальной собственности, Иные закупки товаров, работ и услуг для обеспечения государственных (муниципальных) нужд</t>
  </si>
  <si>
    <t>Субсидии муниципальным предприятиям коммунального хозяйства, Субсидии юридическим лицам (кроме некоммерческих организаций), индивидуальным предпринимателям, физическим лицам</t>
  </si>
  <si>
    <t>Уличное освещение, Иные закупки товаров, работ и услуг для обеспечения государственных (муниципальных) нужд</t>
  </si>
  <si>
    <t>Озеленение, Иные закупки товаров, работ и услуг для обеспечения государственных (муниципальных) нужд</t>
  </si>
  <si>
    <t>Организация и содержание мест захоронения, Иные закупки товаров, работ и услуг для обеспечения государственных (муниципальных) нужд</t>
  </si>
  <si>
    <t>Мероприятия по благоустройству, Иные закупки товаров, работ и услуг для обеспечения государственных (муниципальных) нужд</t>
  </si>
  <si>
    <t>Обеспечение деятельности муниципального казенного учреждения по выполнению функций городского хозяйства, /Расходы на выплаты персоналу казенных учреждений</t>
  </si>
  <si>
    <t>Обеспечение деятельности муниципального казенного учреждения по выполнению функций городского хозяйства, Иные закупки товаров, работ и услуг для обеспечения государственных (муниципальных) нужд</t>
  </si>
  <si>
    <t>Обеспечение деятельности муниципального казенного учреждения по выполнению функций городского хозяйства, Уплата налогов, сборов и иных платежей</t>
  </si>
  <si>
    <t>Мероприятия по реализации молодежной политики на территории Сортавальского городского поселения, Иные закупки товаров, работ и услуг для обеспечения государственных (муниципальных) нужд</t>
  </si>
  <si>
    <t>Обеспечение деятельности муниципального казенного учреждения культуры, Расходы на выплаты персоналу казенных учреждений</t>
  </si>
  <si>
    <t>Обеспечение деятельности муниципального казенного учреждения культуры, Иные закупки товаров, работ и услуг для обеспечения государственных (муниципальных) нужд</t>
  </si>
  <si>
    <t>Обеспечение деятельности муниципального казенного учреждения культуры, Уплата налогов, сборов и иных платежей</t>
  </si>
  <si>
    <t>Доплата к трудовой пенсии муниципальным служащим администрации Сортавальского городского поселения, Публичные нормативные социальные выплаты гражданам</t>
  </si>
  <si>
    <t>Мероприятия по развитию физической культуры и массового спорта, Иные закупки товаров, работ и услуг для обеспечения государственных (муниципальных) нужд</t>
  </si>
  <si>
    <t>2. Сводная роспись источников финансирования дефицита бюджета Сортавальского городского поселения</t>
  </si>
  <si>
    <t xml:space="preserve">Наименование главного администратора источников финансирования дефицита бюджета </t>
  </si>
  <si>
    <t>Единица измерения:  тыс. руб.</t>
  </si>
  <si>
    <t>Код</t>
  </si>
  <si>
    <t>Сумма на год</t>
  </si>
  <si>
    <t>главного администратора источников финансирования дефицита</t>
  </si>
  <si>
    <t>источника внутреннего финансирования дефицита бюджета  Сортавальского городского поселения</t>
  </si>
  <si>
    <t>01020000</t>
  </si>
  <si>
    <t>Погашение бюджетами городских поселений кредитов от кредитных организаций в валюте Российской Федерации</t>
  </si>
  <si>
    <t>Погашение бюджетами городских поселений кредитов от других бюджетов бюджетной системы Российской Федерации в валюте Российской Федерации</t>
  </si>
  <si>
    <t>01030100</t>
  </si>
  <si>
    <t>Исполнение судебных актов, подлежащих взысканию с казны Сортавальского городского поселения,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учреждений</t>
  </si>
  <si>
    <t>Мероприятия в области земельных отношений, Иные закупки товаров, работ и услуг для обеспечения государственных (муниципальных) нужд</t>
  </si>
  <si>
    <t>Мероприятия в области градостроительной деятельности, Иные закупки товаров, работ и услуг для обеспечения государственных (муниципальных) нужд</t>
  </si>
  <si>
    <t>Софинансирование расходов на поддержку местных инициатив граждан, Иные закупки товаров, работ и услуг для обеспечения государственных (муниципальных) нужд</t>
  </si>
  <si>
    <t>Мероприятия по противодействию экстремизму и профилактике терроризма на территории СГП, Иные закупки товаров, работ  и услуг для обеспечения государственных (муниципальных) нужд</t>
  </si>
  <si>
    <t>Мероприятия по обеспечению первичных мер пожарной безопасности в границах Сортавальского городского поселения, Иные закупки товаров, работ и услуг для обеспечения государственных (муниципальных) нужд</t>
  </si>
  <si>
    <t>Обеспечение деятельности муниципального казенного учреждения в области архитектуры и градостроительства, Уплата налогов, сборов и иных платежей</t>
  </si>
  <si>
    <t>Мероприятия в области жилищного хозяйства, Исполнение судебных актов РФ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</si>
  <si>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Мероприятия по приобретениию квартир гражданам, проживающим в жилье, признанным непригодным для проживания, Бюджетные инвестиции</t>
  </si>
  <si>
    <t>Реализация мероприятий по формированию современой городской среды Сортавальского городского поселения, Субсидии юридическим лицам (кроме некоммерческих организаций), индивидуальным предпринимателям, физическим лицам</t>
  </si>
  <si>
    <t>20С0010040</t>
  </si>
  <si>
    <t>Проведение выборов Главы Сортавальского городского поселения, Иные закупки товаров, работ и услуг для обеспечения государственных (муниципальных) нужд</t>
  </si>
  <si>
    <r>
      <t xml:space="preserve">на </t>
    </r>
    <r>
      <rPr>
        <u val="single"/>
        <sz val="8"/>
        <color indexed="8"/>
        <rFont val="Tahoma"/>
        <family val="2"/>
      </rPr>
      <t>2021</t>
    </r>
    <r>
      <rPr>
        <sz val="8"/>
        <color indexed="8"/>
        <rFont val="Tahoma"/>
        <family val="0"/>
      </rPr>
      <t xml:space="preserve"> год</t>
    </r>
  </si>
  <si>
    <t>Содержание и ремонт дорог, Бюджетные инвестиции</t>
  </si>
  <si>
    <t>Мероприятия по поддержке малого и среднего предпринимательства, Субсидии юридическим лицам (кроме некоммерческих организаций), индивидуальным предпринимателям, физическим лицам</t>
  </si>
  <si>
    <t>0800170200</t>
  </si>
  <si>
    <t>на 2020 год</t>
  </si>
  <si>
    <t>и на плановый период  2021  и 2022 годов</t>
  </si>
  <si>
    <r>
      <t xml:space="preserve">на </t>
    </r>
    <r>
      <rPr>
        <u val="single"/>
        <sz val="8"/>
        <color indexed="8"/>
        <rFont val="Tahoma"/>
        <family val="2"/>
      </rPr>
      <t>2022</t>
    </r>
    <r>
      <rPr>
        <sz val="8"/>
        <color indexed="8"/>
        <rFont val="Tahoma"/>
        <family val="0"/>
      </rPr>
      <t xml:space="preserve"> год</t>
    </r>
  </si>
  <si>
    <t>Проведение выборов в Совет Сортавальского городского поселения, Иные закупки товаров, работ и услуг для обеспечения государственных (муниципальных) нужд</t>
  </si>
  <si>
    <t>20С0010030</t>
  </si>
  <si>
    <t>Мероприятия по обеспечению доступным и комфортным жильем за счет средств субсидий РК, Бюджетные инвестиции</t>
  </si>
  <si>
    <t>Софинансирование мероприятий по обеспечению  доступным и комфотным жильем за счет средств бюджета СГП, Бюджетные инвестиции</t>
  </si>
  <si>
    <t>20000S3220</t>
  </si>
  <si>
    <t>Реализация мероприятий по строительству и реконструкции (модернизации) объектов питьевого водоснабжения, Бюджетные инвестиции</t>
  </si>
  <si>
    <t>200G552430</t>
  </si>
  <si>
    <t>Реализация программы по формированию современой городской среды Сортавальского городского поселения, Субсидии юридическим лицам (кроме некоммерческих организаций), индивидуальным предпринимателям, физическим лицам</t>
  </si>
  <si>
    <t>060F255550</t>
  </si>
  <si>
    <t>Реализация программы по формированию современой городской среды Сортавальского городского поселения, Иные закупки товаров, работ и услуг для обеспечения государственных (муниципальных) нужд</t>
  </si>
  <si>
    <r>
      <t xml:space="preserve">на </t>
    </r>
    <r>
      <rPr>
        <u val="single"/>
        <sz val="8"/>
        <color indexed="8"/>
        <rFont val="Tahoma"/>
        <family val="2"/>
      </rPr>
      <t>2020</t>
    </r>
    <r>
      <rPr>
        <sz val="8"/>
        <color indexed="8"/>
        <rFont val="Tahoma"/>
        <family val="2"/>
      </rPr>
      <t xml:space="preserve"> год</t>
    </r>
  </si>
  <si>
    <t>Измененная сводная бюджетная роспись бюджета</t>
  </si>
  <si>
    <t>Средства на частичную компенсация дополнительных расходов на повышение оплаты труда работников муниципальных учреждений культуры за счет средств субсидий РК, Расходы на выплаты персоналу казенных учреждений</t>
  </si>
  <si>
    <t>20С0043250</t>
  </si>
  <si>
    <t>Мероприятия по повышению безопасности дорожного движения и ремонту и содержанию дорог за счет средств субсидий РК в рамках реализации государственной программы РК "Развитие транспортной системы", Иные закупки товаров, работ и услуг для обеспечения государственных (муниципальных) нужд</t>
  </si>
  <si>
    <t>Софинансирование мероприятий на реализацию государственной программы "Развитие транспортной системы" за счет средств бюджета СГП, Иные закупки товаров, работ и услуг для обеспечения государственных (муниципальных) нужд</t>
  </si>
  <si>
    <t>20000S3180</t>
  </si>
  <si>
    <r>
      <t xml:space="preserve">Сортавальского городского поселения в соответствии с Распоряжениями Администрации Сортавальского городского поселения: № 13-О от 27.01.2020 года, 17-О от 29.01.2020 года, 59-О от 21.02.2020 года, 60-О от 25.02.2020 года                                                                                                                                                                                                                                                                                                                                                                                                                                                                                                                                                                                   </t>
    </r>
    <r>
      <rPr>
        <b/>
        <u val="single"/>
        <sz val="11"/>
        <color indexed="8"/>
        <rFont val="Tahoma"/>
        <family val="2"/>
      </rPr>
      <t>на 01 марта 2020 года</t>
    </r>
  </si>
  <si>
    <t>Софинансирование расходов на частичную компенсацию дополнительных расходов на повышение оплаты труда работников муниципальных учреждений культуры, представляемых за счет субсидий РК, за счет средств бюджета СГП, Расходы на выплаты персоналу казенных учреждений</t>
  </si>
  <si>
    <t>20С00S3250</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</si>
</sst>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0.0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0.0000"/>
    <numFmt numFmtId="180" formatCode="#,##0.00000"/>
    <numFmt numFmtId="181" formatCode="#,##0.000000"/>
  </numFmts>
  <fonts count="55">
    <font>
      <sz val="10"/>
      <name val="Arial"/>
      <family val="0"/>
    </font>
    <font>
      <sz val="11"/>
      <name val="Arial"/>
      <family val="0"/>
    </font>
    <font>
      <sz val="11"/>
      <name val="Tahoma"/>
      <family val="0"/>
    </font>
    <font>
      <sz val="11"/>
      <color indexed="8"/>
      <name val="Tahoma"/>
      <family val="0"/>
    </font>
    <font>
      <b/>
      <sz val="11"/>
      <color indexed="8"/>
      <name val="Tahoma"/>
      <family val="0"/>
    </font>
    <font>
      <sz val="8"/>
      <color indexed="8"/>
      <name val="Tahoma"/>
      <family val="0"/>
    </font>
    <font>
      <b/>
      <sz val="10"/>
      <color indexed="8"/>
      <name val="Tahoma"/>
      <family val="0"/>
    </font>
    <font>
      <i/>
      <sz val="9"/>
      <color indexed="8"/>
      <name val="Times New Roman"/>
      <family val="0"/>
    </font>
    <font>
      <sz val="6"/>
      <color indexed="8"/>
      <name val="Tahoma"/>
      <family val="0"/>
    </font>
    <font>
      <sz val="8"/>
      <color indexed="8"/>
      <name val="Arial"/>
      <family val="0"/>
    </font>
    <font>
      <sz val="6"/>
      <color indexed="8"/>
      <name val="Arial"/>
      <family val="0"/>
    </font>
    <font>
      <sz val="7"/>
      <color indexed="8"/>
      <name val="Arial"/>
      <family val="0"/>
    </font>
    <font>
      <sz val="9"/>
      <color indexed="8"/>
      <name val="Tahoma"/>
      <family val="0"/>
    </font>
    <font>
      <sz val="8"/>
      <name val="Arial"/>
      <family val="0"/>
    </font>
    <font>
      <b/>
      <sz val="8"/>
      <color indexed="8"/>
      <name val="Tahoma"/>
      <family val="2"/>
    </font>
    <font>
      <b/>
      <u val="single"/>
      <sz val="11"/>
      <name val="Tahoma"/>
      <family val="2"/>
    </font>
    <font>
      <b/>
      <u val="single"/>
      <sz val="12"/>
      <name val="Tahoma"/>
      <family val="2"/>
    </font>
    <font>
      <u val="single"/>
      <sz val="8"/>
      <color indexed="8"/>
      <name val="Arial"/>
      <family val="0"/>
    </font>
    <font>
      <u val="single"/>
      <sz val="8"/>
      <color indexed="8"/>
      <name val="Tahoma"/>
      <family val="2"/>
    </font>
    <font>
      <sz val="8"/>
      <name val="Tahoma"/>
      <family val="2"/>
    </font>
    <font>
      <b/>
      <u val="single"/>
      <sz val="11"/>
      <color indexed="8"/>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8"/>
      </top>
      <bottom>
        <color indexed="63"/>
      </bottom>
    </border>
    <border>
      <left style="thin"/>
      <right style="thin"/>
      <top style="thin"/>
      <bottom style="thin"/>
    </border>
    <border>
      <left>
        <color indexed="63"/>
      </left>
      <right>
        <color indexed="63"/>
      </right>
      <top>
        <color indexed="63"/>
      </top>
      <bottom style="thin"/>
    </border>
    <border>
      <left>
        <color indexed="63"/>
      </left>
      <right>
        <color indexed="63"/>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4" fillId="32" borderId="0" applyNumberFormat="0" applyBorder="0" applyAlignment="0" applyProtection="0"/>
  </cellStyleXfs>
  <cellXfs count="148">
    <xf numFmtId="0" fontId="0" fillId="0" borderId="0" xfId="0" applyAlignment="1">
      <alignment/>
    </xf>
    <xf numFmtId="0" fontId="0" fillId="0" borderId="0" xfId="0" applyNumberFormat="1" applyAlignment="1">
      <alignment/>
    </xf>
    <xf numFmtId="0" fontId="5" fillId="33" borderId="0" xfId="0" applyNumberFormat="1" applyFont="1" applyFill="1" applyAlignment="1">
      <alignment horizontal="right" vertical="center" wrapText="1"/>
    </xf>
    <xf numFmtId="0" fontId="9" fillId="33" borderId="0" xfId="0" applyNumberFormat="1" applyFont="1" applyFill="1" applyAlignment="1">
      <alignment horizontal="left" vertical="top" wrapText="1"/>
    </xf>
    <xf numFmtId="0" fontId="9" fillId="33" borderId="0" xfId="0" applyNumberFormat="1" applyFont="1" applyFill="1" applyAlignment="1">
      <alignment horizontal="center" wrapText="1"/>
    </xf>
    <xf numFmtId="0" fontId="11" fillId="33" borderId="10" xfId="0" applyNumberFormat="1" applyFont="1" applyFill="1" applyBorder="1" applyAlignment="1">
      <alignment horizontal="center" vertical="top" wrapText="1"/>
    </xf>
    <xf numFmtId="0" fontId="10" fillId="33" borderId="0" xfId="0" applyNumberFormat="1" applyFont="1" applyFill="1" applyAlignment="1">
      <alignment horizontal="center" vertical="top" wrapText="1"/>
    </xf>
    <xf numFmtId="0" fontId="5" fillId="33" borderId="0" xfId="0" applyNumberFormat="1" applyFont="1" applyFill="1" applyAlignment="1">
      <alignment vertical="center" wrapText="1"/>
    </xf>
    <xf numFmtId="0" fontId="5" fillId="33" borderId="11" xfId="0" applyNumberFormat="1" applyFont="1" applyFill="1" applyBorder="1" applyAlignment="1">
      <alignment horizontal="center" vertical="center" wrapText="1"/>
    </xf>
    <xf numFmtId="0" fontId="8" fillId="33" borderId="11" xfId="0" applyNumberFormat="1" applyFont="1" applyFill="1" applyBorder="1" applyAlignment="1">
      <alignment horizontal="center" vertical="top" wrapText="1"/>
    </xf>
    <xf numFmtId="0" fontId="5" fillId="33" borderId="11" xfId="0" applyNumberFormat="1" applyFont="1" applyFill="1" applyBorder="1" applyAlignment="1">
      <alignment horizontal="center" vertical="top" wrapText="1"/>
    </xf>
    <xf numFmtId="0" fontId="7" fillId="33" borderId="0" xfId="0" applyNumberFormat="1" applyFont="1" applyFill="1" applyBorder="1" applyAlignment="1">
      <alignment vertical="center" wrapText="1"/>
    </xf>
    <xf numFmtId="0" fontId="9" fillId="33" borderId="0" xfId="0" applyNumberFormat="1" applyFont="1" applyFill="1" applyAlignment="1">
      <alignment wrapText="1"/>
    </xf>
    <xf numFmtId="0" fontId="11" fillId="33" borderId="10" xfId="0" applyNumberFormat="1" applyFont="1" applyFill="1" applyBorder="1" applyAlignment="1">
      <alignment vertical="top" wrapText="1"/>
    </xf>
    <xf numFmtId="0" fontId="9" fillId="33" borderId="0" xfId="0" applyNumberFormat="1" applyFont="1" applyFill="1" applyAlignment="1">
      <alignment vertical="top" wrapText="1"/>
    </xf>
    <xf numFmtId="0" fontId="9" fillId="33" borderId="0" xfId="0" applyNumberFormat="1" applyFont="1" applyFill="1" applyBorder="1" applyAlignment="1">
      <alignment wrapText="1"/>
    </xf>
    <xf numFmtId="0" fontId="9" fillId="33" borderId="0" xfId="0" applyNumberFormat="1" applyFont="1" applyFill="1" applyBorder="1" applyAlignment="1">
      <alignment horizontal="left" vertical="top" wrapText="1"/>
    </xf>
    <xf numFmtId="0" fontId="11" fillId="33" borderId="0" xfId="0" applyNumberFormat="1" applyFont="1" applyFill="1" applyBorder="1" applyAlignment="1">
      <alignment horizontal="center" vertical="top" wrapText="1"/>
    </xf>
    <xf numFmtId="0" fontId="11" fillId="33" borderId="0" xfId="0" applyNumberFormat="1" applyFont="1" applyFill="1" applyBorder="1" applyAlignment="1">
      <alignment vertical="top" wrapText="1"/>
    </xf>
    <xf numFmtId="0" fontId="9" fillId="33" borderId="0" xfId="0" applyNumberFormat="1" applyFont="1" applyFill="1" applyBorder="1" applyAlignment="1">
      <alignment vertical="top" wrapText="1"/>
    </xf>
    <xf numFmtId="0" fontId="10" fillId="33" borderId="0" xfId="0" applyNumberFormat="1" applyFont="1" applyFill="1" applyBorder="1" applyAlignment="1">
      <alignment horizontal="center" vertical="top" wrapText="1"/>
    </xf>
    <xf numFmtId="0" fontId="16" fillId="0" borderId="0" xfId="0" applyNumberFormat="1" applyFont="1" applyAlignment="1">
      <alignment/>
    </xf>
    <xf numFmtId="0" fontId="9" fillId="33" borderId="12" xfId="0" applyNumberFormat="1" applyFont="1" applyFill="1" applyBorder="1" applyAlignment="1">
      <alignment wrapText="1"/>
    </xf>
    <xf numFmtId="0" fontId="9" fillId="33" borderId="13" xfId="0" applyNumberFormat="1" applyFont="1" applyFill="1" applyBorder="1" applyAlignment="1">
      <alignment wrapText="1"/>
    </xf>
    <xf numFmtId="0" fontId="14" fillId="34" borderId="11" xfId="0" applyNumberFormat="1" applyFont="1" applyFill="1" applyBorder="1" applyAlignment="1">
      <alignment vertical="top" wrapText="1"/>
    </xf>
    <xf numFmtId="0" fontId="5" fillId="33" borderId="11" xfId="0" applyNumberFormat="1" applyFont="1" applyFill="1" applyBorder="1" applyAlignment="1">
      <alignment vertical="top" wrapText="1"/>
    </xf>
    <xf numFmtId="0" fontId="14" fillId="34" borderId="11" xfId="0" applyNumberFormat="1" applyFont="1" applyFill="1" applyBorder="1" applyAlignment="1">
      <alignment horizontal="left" vertical="top" wrapText="1"/>
    </xf>
    <xf numFmtId="0" fontId="5" fillId="33" borderId="14" xfId="0" applyNumberFormat="1" applyFont="1" applyFill="1" applyBorder="1" applyAlignment="1">
      <alignment vertical="center" wrapText="1"/>
    </xf>
    <xf numFmtId="49" fontId="5" fillId="0" borderId="11" xfId="0" applyNumberFormat="1" applyFont="1" applyFill="1" applyBorder="1" applyAlignment="1">
      <alignment horizontal="center" vertical="top" wrapText="1"/>
    </xf>
    <xf numFmtId="0" fontId="5" fillId="0" borderId="11" xfId="0" applyNumberFormat="1" applyFont="1" applyFill="1" applyBorder="1" applyAlignment="1">
      <alignment horizontal="center" vertical="top" wrapText="1"/>
    </xf>
    <xf numFmtId="0" fontId="5" fillId="0" borderId="11" xfId="0" applyNumberFormat="1" applyFont="1" applyFill="1" applyBorder="1" applyAlignment="1">
      <alignment vertical="top" wrapText="1"/>
    </xf>
    <xf numFmtId="49" fontId="5" fillId="33" borderId="11" xfId="0" applyNumberFormat="1" applyFont="1" applyFill="1" applyBorder="1" applyAlignment="1">
      <alignment horizontal="center" vertical="top" wrapText="1"/>
    </xf>
    <xf numFmtId="0" fontId="12" fillId="33" borderId="0" xfId="0" applyNumberFormat="1" applyFont="1" applyFill="1" applyAlignment="1">
      <alignment horizontal="left" vertical="top" wrapText="1"/>
    </xf>
    <xf numFmtId="49" fontId="14" fillId="0" borderId="11" xfId="0" applyNumberFormat="1" applyFont="1" applyFill="1" applyBorder="1" applyAlignment="1">
      <alignment horizontal="center" vertical="top" wrapText="1"/>
    </xf>
    <xf numFmtId="0" fontId="6" fillId="33" borderId="0" xfId="0" applyNumberFormat="1" applyFont="1" applyFill="1" applyBorder="1" applyAlignment="1">
      <alignment horizontal="left" vertical="top" wrapText="1"/>
    </xf>
    <xf numFmtId="4" fontId="6" fillId="33" borderId="0" xfId="0" applyNumberFormat="1" applyFont="1" applyFill="1" applyBorder="1" applyAlignment="1">
      <alignment horizontal="center" vertical="top" wrapText="1"/>
    </xf>
    <xf numFmtId="4" fontId="5" fillId="33" borderId="0" xfId="0" applyNumberFormat="1" applyFont="1" applyFill="1" applyBorder="1" applyAlignment="1">
      <alignment horizontal="center" vertical="top" wrapText="1"/>
    </xf>
    <xf numFmtId="0" fontId="5" fillId="33" borderId="0" xfId="0" applyNumberFormat="1" applyFont="1" applyFill="1" applyBorder="1" applyAlignment="1">
      <alignment horizontal="right" vertical="top" wrapText="1"/>
    </xf>
    <xf numFmtId="0" fontId="9" fillId="33" borderId="0" xfId="0" applyNumberFormat="1" applyFont="1" applyFill="1" applyBorder="1" applyAlignment="1">
      <alignment horizontal="center" wrapText="1"/>
    </xf>
    <xf numFmtId="0" fontId="0" fillId="0" borderId="0" xfId="0" applyNumberFormat="1" applyBorder="1" applyAlignment="1">
      <alignment/>
    </xf>
    <xf numFmtId="0" fontId="0" fillId="0" borderId="0" xfId="0" applyNumberFormat="1" applyBorder="1" applyAlignment="1">
      <alignment/>
    </xf>
    <xf numFmtId="0" fontId="0" fillId="0" borderId="0" xfId="0" applyBorder="1" applyAlignment="1">
      <alignment/>
    </xf>
    <xf numFmtId="0" fontId="5" fillId="33" borderId="11" xfId="0" applyNumberFormat="1" applyFont="1" applyFill="1" applyBorder="1" applyAlignment="1">
      <alignment vertical="top" wrapText="1"/>
    </xf>
    <xf numFmtId="0" fontId="6" fillId="33" borderId="0" xfId="0" applyNumberFormat="1" applyFont="1" applyFill="1" applyAlignment="1">
      <alignment horizontal="center" vertical="center" wrapText="1"/>
    </xf>
    <xf numFmtId="0" fontId="5" fillId="35" borderId="11" xfId="0" applyNumberFormat="1" applyFont="1" applyFill="1" applyBorder="1" applyAlignment="1">
      <alignment vertical="top" wrapText="1"/>
    </xf>
    <xf numFmtId="0" fontId="5" fillId="35" borderId="11" xfId="0" applyNumberFormat="1" applyFont="1" applyFill="1" applyBorder="1" applyAlignment="1">
      <alignment horizontal="center" vertical="top" wrapText="1"/>
    </xf>
    <xf numFmtId="0" fontId="5" fillId="33" borderId="11" xfId="0" applyFont="1" applyFill="1" applyBorder="1" applyAlignment="1">
      <alignment vertical="top" wrapText="1"/>
    </xf>
    <xf numFmtId="0" fontId="5" fillId="33" borderId="11" xfId="0" applyFont="1" applyFill="1" applyBorder="1" applyAlignment="1">
      <alignment horizontal="center" vertical="top" wrapText="1"/>
    </xf>
    <xf numFmtId="0" fontId="5" fillId="0" borderId="11" xfId="0" applyFont="1" applyBorder="1" applyAlignment="1">
      <alignment vertical="top" wrapText="1"/>
    </xf>
    <xf numFmtId="49" fontId="5" fillId="0" borderId="11" xfId="0" applyNumberFormat="1" applyFont="1" applyBorder="1" applyAlignment="1">
      <alignment horizontal="center" vertical="top" wrapText="1"/>
    </xf>
    <xf numFmtId="0" fontId="5" fillId="0" borderId="11" xfId="0" applyFont="1" applyBorder="1" applyAlignment="1">
      <alignment horizontal="center" vertical="top" wrapText="1"/>
    </xf>
    <xf numFmtId="0" fontId="5" fillId="35" borderId="11" xfId="0" applyFont="1" applyFill="1" applyBorder="1" applyAlignment="1">
      <alignment horizontal="left" vertical="top" wrapText="1"/>
    </xf>
    <xf numFmtId="0" fontId="5" fillId="33" borderId="11" xfId="0" applyFont="1" applyFill="1" applyBorder="1" applyAlignment="1">
      <alignment horizontal="center" vertical="top" wrapText="1"/>
    </xf>
    <xf numFmtId="174" fontId="5" fillId="33" borderId="14" xfId="0" applyNumberFormat="1" applyFont="1" applyFill="1" applyBorder="1" applyAlignment="1">
      <alignment horizontal="center" vertical="top" wrapText="1"/>
    </xf>
    <xf numFmtId="174" fontId="5" fillId="33" borderId="15" xfId="0" applyNumberFormat="1" applyFont="1" applyFill="1" applyBorder="1" applyAlignment="1">
      <alignment horizontal="center" vertical="top" wrapText="1"/>
    </xf>
    <xf numFmtId="174" fontId="5" fillId="33" borderId="16" xfId="0" applyNumberFormat="1" applyFont="1" applyFill="1" applyBorder="1" applyAlignment="1">
      <alignment horizontal="center" vertical="top" wrapText="1"/>
    </xf>
    <xf numFmtId="0" fontId="5" fillId="35" borderId="11" xfId="0" applyFont="1" applyFill="1" applyBorder="1" applyAlignment="1">
      <alignment horizontal="center" vertical="top" wrapText="1"/>
    </xf>
    <xf numFmtId="174" fontId="5" fillId="35" borderId="14" xfId="0" applyNumberFormat="1" applyFont="1" applyFill="1" applyBorder="1" applyAlignment="1">
      <alignment horizontal="center" vertical="top" wrapText="1"/>
    </xf>
    <xf numFmtId="174" fontId="5" fillId="35" borderId="15" xfId="0" applyNumberFormat="1" applyFont="1" applyFill="1" applyBorder="1" applyAlignment="1">
      <alignment horizontal="center" vertical="top" wrapText="1"/>
    </xf>
    <xf numFmtId="174" fontId="5" fillId="35" borderId="16" xfId="0" applyNumberFormat="1" applyFont="1" applyFill="1" applyBorder="1" applyAlignment="1">
      <alignment horizontal="center" vertical="top" wrapText="1"/>
    </xf>
    <xf numFmtId="174" fontId="5" fillId="35" borderId="11" xfId="0" applyNumberFormat="1" applyFont="1" applyFill="1" applyBorder="1" applyAlignment="1">
      <alignment horizontal="center" vertical="top" wrapText="1"/>
    </xf>
    <xf numFmtId="0" fontId="5" fillId="33" borderId="11" xfId="0" applyNumberFormat="1" applyFont="1" applyFill="1" applyBorder="1" applyAlignment="1">
      <alignment horizontal="center" vertical="top" wrapText="1"/>
    </xf>
    <xf numFmtId="174" fontId="5" fillId="33" borderId="11" xfId="0" applyNumberFormat="1" applyFont="1" applyFill="1" applyBorder="1" applyAlignment="1">
      <alignment horizontal="center" vertical="top" wrapText="1"/>
    </xf>
    <xf numFmtId="0" fontId="11" fillId="33" borderId="0" xfId="0" applyNumberFormat="1" applyFont="1" applyFill="1" applyBorder="1" applyAlignment="1">
      <alignment horizontal="center" vertical="top" wrapText="1"/>
    </xf>
    <xf numFmtId="0" fontId="0" fillId="0" borderId="0" xfId="0" applyNumberFormat="1" applyBorder="1" applyAlignment="1">
      <alignment horizontal="left"/>
    </xf>
    <xf numFmtId="0" fontId="17" fillId="33" borderId="0" xfId="0" applyNumberFormat="1" applyFont="1" applyFill="1" applyBorder="1" applyAlignment="1">
      <alignment horizontal="center" wrapText="1"/>
    </xf>
    <xf numFmtId="0" fontId="5" fillId="33" borderId="0" xfId="0" applyNumberFormat="1" applyFont="1" applyFill="1" applyBorder="1" applyAlignment="1">
      <alignment horizontal="left" vertical="top" wrapText="1"/>
    </xf>
    <xf numFmtId="0" fontId="9" fillId="33" borderId="0" xfId="0" applyNumberFormat="1" applyFont="1" applyFill="1" applyBorder="1" applyAlignment="1">
      <alignment horizontal="left" wrapText="1"/>
    </xf>
    <xf numFmtId="0" fontId="9" fillId="33" borderId="0" xfId="0" applyNumberFormat="1" applyFont="1" applyFill="1" applyBorder="1" applyAlignment="1">
      <alignment horizontal="left" vertical="top" wrapText="1"/>
    </xf>
    <xf numFmtId="0" fontId="9" fillId="33" borderId="0" xfId="0" applyNumberFormat="1" applyFont="1" applyFill="1" applyBorder="1" applyAlignment="1">
      <alignment horizontal="center" wrapText="1"/>
    </xf>
    <xf numFmtId="0" fontId="9" fillId="33" borderId="12" xfId="0" applyNumberFormat="1" applyFont="1" applyFill="1" applyBorder="1" applyAlignment="1">
      <alignment horizontal="center" wrapText="1"/>
    </xf>
    <xf numFmtId="0" fontId="11" fillId="33" borderId="10" xfId="0" applyNumberFormat="1" applyFont="1" applyFill="1" applyBorder="1" applyAlignment="1">
      <alignment horizontal="center" vertical="top" wrapText="1"/>
    </xf>
    <xf numFmtId="0" fontId="14" fillId="34" borderId="11" xfId="0" applyNumberFormat="1" applyFont="1" applyFill="1" applyBorder="1" applyAlignment="1">
      <alignment horizontal="center" vertical="top" wrapText="1"/>
    </xf>
    <xf numFmtId="0" fontId="9" fillId="33" borderId="0" xfId="0" applyNumberFormat="1" applyFont="1" applyFill="1" applyAlignment="1">
      <alignment horizontal="left" vertical="top" wrapText="1"/>
    </xf>
    <xf numFmtId="0" fontId="6" fillId="33" borderId="11" xfId="0" applyNumberFormat="1" applyFont="1" applyFill="1" applyBorder="1" applyAlignment="1">
      <alignment horizontal="left" vertical="top" wrapText="1"/>
    </xf>
    <xf numFmtId="0" fontId="5" fillId="33" borderId="0" xfId="0" applyNumberFormat="1" applyFont="1" applyFill="1" applyAlignment="1">
      <alignment horizontal="left" vertical="top" wrapText="1"/>
    </xf>
    <xf numFmtId="49" fontId="5" fillId="35" borderId="11" xfId="0" applyNumberFormat="1" applyFont="1" applyFill="1" applyBorder="1" applyAlignment="1">
      <alignment horizontal="center" vertical="top" wrapText="1"/>
    </xf>
    <xf numFmtId="0" fontId="5" fillId="33" borderId="11" xfId="0" applyFont="1" applyFill="1" applyBorder="1" applyAlignment="1">
      <alignment horizontal="center" vertical="top" wrapText="1"/>
    </xf>
    <xf numFmtId="0" fontId="4" fillId="33" borderId="0" xfId="0" applyNumberFormat="1" applyFont="1" applyFill="1" applyAlignment="1">
      <alignment horizontal="center" vertical="center" wrapText="1"/>
    </xf>
    <xf numFmtId="0" fontId="4" fillId="33" borderId="0" xfId="0" applyNumberFormat="1" applyFont="1" applyFill="1" applyAlignment="1">
      <alignment horizontal="center" vertical="center" wrapText="1"/>
    </xf>
    <xf numFmtId="0" fontId="5" fillId="33" borderId="14" xfId="0" applyNumberFormat="1" applyFont="1" applyFill="1" applyBorder="1" applyAlignment="1">
      <alignment horizontal="center" vertical="center" wrapText="1"/>
    </xf>
    <xf numFmtId="0" fontId="5" fillId="33" borderId="15" xfId="0" applyNumberFormat="1" applyFont="1" applyFill="1" applyBorder="1" applyAlignment="1">
      <alignment horizontal="center" vertical="center" wrapText="1"/>
    </xf>
    <xf numFmtId="0" fontId="5" fillId="33" borderId="16" xfId="0" applyNumberFormat="1" applyFont="1" applyFill="1" applyBorder="1" applyAlignment="1">
      <alignment horizontal="center" vertical="center" wrapText="1"/>
    </xf>
    <xf numFmtId="0" fontId="7" fillId="33" borderId="0" xfId="0" applyNumberFormat="1" applyFont="1" applyFill="1" applyBorder="1" applyAlignment="1">
      <alignment horizontal="center" vertical="center" wrapText="1"/>
    </xf>
    <xf numFmtId="0" fontId="5" fillId="33" borderId="11" xfId="0" applyNumberFormat="1" applyFont="1" applyFill="1" applyBorder="1" applyAlignment="1">
      <alignment horizontal="center" vertical="center" wrapText="1"/>
    </xf>
    <xf numFmtId="0" fontId="5" fillId="33" borderId="11" xfId="0" applyNumberFormat="1" applyFont="1" applyFill="1" applyBorder="1" applyAlignment="1">
      <alignment horizontal="center" vertical="center" wrapText="1"/>
    </xf>
    <xf numFmtId="0" fontId="6" fillId="33" borderId="0" xfId="0" applyNumberFormat="1" applyFont="1" applyFill="1" applyAlignment="1">
      <alignment horizontal="center" vertical="center" wrapText="1"/>
    </xf>
    <xf numFmtId="0" fontId="15" fillId="0" borderId="0" xfId="0" applyNumberFormat="1" applyFont="1" applyAlignment="1">
      <alignment horizontal="center"/>
    </xf>
    <xf numFmtId="0" fontId="2" fillId="0" borderId="0" xfId="0" applyNumberFormat="1" applyFont="1" applyAlignment="1">
      <alignment horizontal="center"/>
    </xf>
    <xf numFmtId="174" fontId="14" fillId="34" borderId="11" xfId="0" applyNumberFormat="1" applyFont="1" applyFill="1" applyBorder="1" applyAlignment="1">
      <alignment horizontal="center" vertical="top" wrapText="1"/>
    </xf>
    <xf numFmtId="0" fontId="5" fillId="33" borderId="0" xfId="0" applyNumberFormat="1" applyFont="1" applyFill="1" applyAlignment="1">
      <alignment horizontal="left" vertical="center" wrapText="1"/>
    </xf>
    <xf numFmtId="0" fontId="0" fillId="0" borderId="0" xfId="0" applyNumberFormat="1" applyAlignment="1">
      <alignment horizontal="center"/>
    </xf>
    <xf numFmtId="0" fontId="5" fillId="33" borderId="17"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5" fillId="33" borderId="19" xfId="0" applyNumberFormat="1" applyFont="1" applyFill="1" applyBorder="1" applyAlignment="1">
      <alignment horizontal="center" vertical="center" wrapText="1"/>
    </xf>
    <xf numFmtId="0" fontId="7" fillId="33" borderId="0" xfId="0" applyNumberFormat="1" applyFont="1" applyFill="1" applyBorder="1" applyAlignment="1">
      <alignment vertical="center" wrapText="1"/>
    </xf>
    <xf numFmtId="174" fontId="5" fillId="33" borderId="11" xfId="0" applyNumberFormat="1" applyFont="1" applyFill="1" applyBorder="1" applyAlignment="1">
      <alignment horizontal="right" vertical="top" wrapText="1"/>
    </xf>
    <xf numFmtId="174" fontId="14" fillId="34" borderId="14" xfId="0" applyNumberFormat="1" applyFont="1" applyFill="1" applyBorder="1" applyAlignment="1">
      <alignment horizontal="center" vertical="top" wrapText="1"/>
    </xf>
    <xf numFmtId="174" fontId="14" fillId="34" borderId="15" xfId="0" applyNumberFormat="1" applyFont="1" applyFill="1" applyBorder="1" applyAlignment="1">
      <alignment horizontal="center" vertical="top" wrapText="1"/>
    </xf>
    <xf numFmtId="174" fontId="14" fillId="34" borderId="16" xfId="0" applyNumberFormat="1" applyFont="1" applyFill="1" applyBorder="1" applyAlignment="1">
      <alignment horizontal="center" vertical="top" wrapText="1"/>
    </xf>
    <xf numFmtId="174" fontId="6" fillId="33" borderId="14" xfId="0" applyNumberFormat="1" applyFont="1" applyFill="1" applyBorder="1" applyAlignment="1">
      <alignment horizontal="center" vertical="top" wrapText="1"/>
    </xf>
    <xf numFmtId="174" fontId="6" fillId="33" borderId="15" xfId="0" applyNumberFormat="1" applyFont="1" applyFill="1" applyBorder="1" applyAlignment="1">
      <alignment horizontal="center" vertical="top" wrapText="1"/>
    </xf>
    <xf numFmtId="174" fontId="6" fillId="33" borderId="16" xfId="0" applyNumberFormat="1" applyFont="1" applyFill="1" applyBorder="1" applyAlignment="1">
      <alignment horizontal="center" vertical="top" wrapText="1"/>
    </xf>
    <xf numFmtId="174" fontId="6" fillId="33" borderId="11" xfId="0" applyNumberFormat="1" applyFont="1" applyFill="1" applyBorder="1" applyAlignment="1">
      <alignment horizontal="center" vertical="top" wrapText="1"/>
    </xf>
    <xf numFmtId="174" fontId="6" fillId="33" borderId="11" xfId="0" applyNumberFormat="1" applyFont="1" applyFill="1" applyBorder="1" applyAlignment="1">
      <alignment horizontal="right" vertical="top" wrapText="1"/>
    </xf>
    <xf numFmtId="0" fontId="9" fillId="33" borderId="0" xfId="0" applyNumberFormat="1" applyFont="1" applyFill="1" applyAlignment="1">
      <alignment horizontal="center" wrapText="1"/>
    </xf>
    <xf numFmtId="170" fontId="5" fillId="33" borderId="0" xfId="42" applyFont="1" applyFill="1" applyAlignment="1">
      <alignment horizontal="left" vertical="center" wrapText="1"/>
    </xf>
    <xf numFmtId="0" fontId="0" fillId="0" borderId="20" xfId="0" applyNumberFormat="1" applyBorder="1" applyAlignment="1">
      <alignment horizontal="center"/>
    </xf>
    <xf numFmtId="0" fontId="0" fillId="0" borderId="21" xfId="0" applyNumberFormat="1" applyBorder="1" applyAlignment="1">
      <alignment horizontal="center"/>
    </xf>
    <xf numFmtId="174" fontId="14" fillId="34" borderId="11" xfId="0" applyNumberFormat="1" applyFont="1" applyFill="1" applyBorder="1" applyAlignment="1">
      <alignment horizontal="right" vertical="top" wrapText="1"/>
    </xf>
    <xf numFmtId="49" fontId="5" fillId="0" borderId="14" xfId="0" applyNumberFormat="1" applyFont="1" applyBorder="1" applyAlignment="1">
      <alignment horizontal="center" vertical="top" wrapText="1"/>
    </xf>
    <xf numFmtId="49" fontId="5" fillId="0" borderId="16" xfId="0" applyNumberFormat="1" applyFont="1" applyBorder="1" applyAlignment="1">
      <alignment horizontal="center" vertical="top" wrapText="1"/>
    </xf>
    <xf numFmtId="174" fontId="5" fillId="0" borderId="14" xfId="0" applyNumberFormat="1" applyFont="1" applyFill="1" applyBorder="1" applyAlignment="1">
      <alignment horizontal="center" vertical="top" wrapText="1"/>
    </xf>
    <xf numFmtId="174" fontId="5" fillId="0" borderId="15" xfId="0" applyNumberFormat="1" applyFont="1" applyFill="1" applyBorder="1" applyAlignment="1">
      <alignment horizontal="center" vertical="top" wrapText="1"/>
    </xf>
    <xf numFmtId="174" fontId="5" fillId="0" borderId="16" xfId="0" applyNumberFormat="1" applyFont="1" applyFill="1" applyBorder="1" applyAlignment="1">
      <alignment horizontal="center" vertical="top" wrapText="1"/>
    </xf>
    <xf numFmtId="174" fontId="19" fillId="0" borderId="14" xfId="0" applyNumberFormat="1" applyFont="1" applyBorder="1" applyAlignment="1">
      <alignment horizontal="center" vertical="top"/>
    </xf>
    <xf numFmtId="174" fontId="19" fillId="0" borderId="15" xfId="0" applyNumberFormat="1" applyFont="1" applyBorder="1" applyAlignment="1">
      <alignment horizontal="center" vertical="top"/>
    </xf>
    <xf numFmtId="174" fontId="19" fillId="0" borderId="16" xfId="0" applyNumberFormat="1" applyFont="1" applyBorder="1" applyAlignment="1">
      <alignment horizontal="center" vertical="top"/>
    </xf>
    <xf numFmtId="0" fontId="5" fillId="33" borderId="14" xfId="0" applyNumberFormat="1" applyFont="1" applyFill="1" applyBorder="1" applyAlignment="1">
      <alignment horizontal="center" vertical="top" wrapText="1"/>
    </xf>
    <xf numFmtId="0" fontId="5" fillId="33" borderId="16" xfId="0" applyNumberFormat="1" applyFont="1" applyFill="1" applyBorder="1" applyAlignment="1">
      <alignment horizontal="center" vertical="top" wrapText="1"/>
    </xf>
    <xf numFmtId="0" fontId="8" fillId="33" borderId="11" xfId="0" applyNumberFormat="1" applyFont="1" applyFill="1" applyBorder="1" applyAlignment="1">
      <alignment horizontal="center" vertical="top" wrapText="1"/>
    </xf>
    <xf numFmtId="0" fontId="5" fillId="35" borderId="11" xfId="0" applyNumberFormat="1" applyFont="1" applyFill="1" applyBorder="1" applyAlignment="1">
      <alignment horizontal="center" vertical="top" wrapText="1"/>
    </xf>
    <xf numFmtId="49" fontId="14" fillId="34" borderId="11" xfId="0" applyNumberFormat="1" applyFont="1" applyFill="1" applyBorder="1" applyAlignment="1">
      <alignment horizontal="center" vertical="top" wrapText="1"/>
    </xf>
    <xf numFmtId="0" fontId="5" fillId="33" borderId="0" xfId="0" applyNumberFormat="1" applyFont="1" applyFill="1" applyAlignment="1">
      <alignment horizontal="right" vertical="center" wrapText="1"/>
    </xf>
    <xf numFmtId="0" fontId="12" fillId="33" borderId="0" xfId="0" applyNumberFormat="1" applyFont="1" applyFill="1" applyAlignment="1">
      <alignment horizontal="left" vertical="top" wrapText="1"/>
    </xf>
    <xf numFmtId="174" fontId="5" fillId="0" borderId="14" xfId="0" applyNumberFormat="1" applyFont="1" applyBorder="1" applyAlignment="1">
      <alignment horizontal="center" vertical="top" wrapText="1"/>
    </xf>
    <xf numFmtId="174" fontId="5" fillId="0" borderId="15" xfId="0" applyNumberFormat="1" applyFont="1" applyBorder="1" applyAlignment="1">
      <alignment horizontal="center" vertical="top" wrapText="1"/>
    </xf>
    <xf numFmtId="174" fontId="5" fillId="0" borderId="16" xfId="0" applyNumberFormat="1" applyFont="1" applyBorder="1" applyAlignment="1">
      <alignment horizontal="center" vertical="top" wrapText="1"/>
    </xf>
    <xf numFmtId="0" fontId="8" fillId="33" borderId="14" xfId="0" applyNumberFormat="1" applyFont="1" applyFill="1" applyBorder="1" applyAlignment="1">
      <alignment horizontal="center" vertical="top" wrapText="1"/>
    </xf>
    <xf numFmtId="0" fontId="8" fillId="33" borderId="15" xfId="0" applyNumberFormat="1" applyFont="1" applyFill="1" applyBorder="1" applyAlignment="1">
      <alignment horizontal="center" vertical="top" wrapText="1"/>
    </xf>
    <xf numFmtId="0" fontId="8" fillId="33" borderId="16" xfId="0" applyNumberFormat="1" applyFont="1" applyFill="1" applyBorder="1" applyAlignment="1">
      <alignment horizontal="center" vertical="top" wrapText="1"/>
    </xf>
    <xf numFmtId="0" fontId="5" fillId="33" borderId="22" xfId="0" applyNumberFormat="1" applyFont="1" applyFill="1" applyBorder="1" applyAlignment="1">
      <alignment horizontal="center" vertical="center" wrapText="1"/>
    </xf>
    <xf numFmtId="0" fontId="5" fillId="33" borderId="23" xfId="0" applyNumberFormat="1" applyFont="1" applyFill="1" applyBorder="1" applyAlignment="1">
      <alignment horizontal="center" vertical="center" wrapText="1"/>
    </xf>
    <xf numFmtId="4" fontId="14" fillId="0" borderId="11" xfId="0" applyNumberFormat="1" applyFont="1" applyFill="1" applyBorder="1" applyAlignment="1">
      <alignment horizontal="right" vertical="top" wrapText="1"/>
    </xf>
    <xf numFmtId="0" fontId="14" fillId="0" borderId="14" xfId="0" applyNumberFormat="1" applyFont="1" applyFill="1" applyBorder="1" applyAlignment="1">
      <alignment horizontal="left" vertical="top" wrapText="1"/>
    </xf>
    <xf numFmtId="0" fontId="14" fillId="0" borderId="16" xfId="0" applyNumberFormat="1" applyFont="1" applyFill="1" applyBorder="1" applyAlignment="1">
      <alignment horizontal="left" vertical="top" wrapText="1"/>
    </xf>
    <xf numFmtId="49" fontId="14" fillId="0" borderId="14" xfId="0" applyNumberFormat="1" applyFont="1" applyFill="1" applyBorder="1" applyAlignment="1">
      <alignment horizontal="center" vertical="top" wrapText="1"/>
    </xf>
    <xf numFmtId="49" fontId="14" fillId="0" borderId="15" xfId="0" applyNumberFormat="1" applyFont="1" applyFill="1" applyBorder="1" applyAlignment="1">
      <alignment horizontal="center" vertical="top" wrapText="1"/>
    </xf>
    <xf numFmtId="49" fontId="14" fillId="0" borderId="16" xfId="0" applyNumberFormat="1" applyFont="1" applyFill="1" applyBorder="1" applyAlignment="1">
      <alignment horizontal="center" vertical="top" wrapText="1"/>
    </xf>
    <xf numFmtId="4" fontId="14" fillId="0" borderId="11" xfId="0" applyNumberFormat="1" applyFont="1" applyFill="1" applyBorder="1" applyAlignment="1">
      <alignment horizontal="center" vertical="top" wrapText="1"/>
    </xf>
    <xf numFmtId="4" fontId="14" fillId="0" borderId="14" xfId="0" applyNumberFormat="1" applyFont="1" applyFill="1" applyBorder="1" applyAlignment="1">
      <alignment horizontal="center" vertical="top" wrapText="1"/>
    </xf>
    <xf numFmtId="4" fontId="14" fillId="0" borderId="15" xfId="0" applyNumberFormat="1" applyFont="1" applyFill="1" applyBorder="1" applyAlignment="1">
      <alignment horizontal="center" vertical="top" wrapText="1"/>
    </xf>
    <xf numFmtId="4" fontId="14" fillId="0" borderId="16" xfId="0" applyNumberFormat="1" applyFont="1" applyFill="1" applyBorder="1" applyAlignment="1">
      <alignment horizontal="center" vertical="top" wrapText="1"/>
    </xf>
    <xf numFmtId="4" fontId="6" fillId="33" borderId="11" xfId="0" applyNumberFormat="1" applyFont="1" applyFill="1" applyBorder="1" applyAlignment="1">
      <alignment horizontal="center" vertical="top" wrapText="1"/>
    </xf>
    <xf numFmtId="4" fontId="6" fillId="33" borderId="14" xfId="0" applyNumberFormat="1" applyFont="1" applyFill="1" applyBorder="1" applyAlignment="1">
      <alignment horizontal="center" vertical="top" wrapText="1"/>
    </xf>
    <xf numFmtId="4" fontId="6" fillId="33" borderId="15" xfId="0" applyNumberFormat="1" applyFont="1" applyFill="1" applyBorder="1" applyAlignment="1">
      <alignment horizontal="center" vertical="top" wrapText="1"/>
    </xf>
    <xf numFmtId="4" fontId="6" fillId="33" borderId="16" xfId="0" applyNumberFormat="1" applyFont="1" applyFill="1" applyBorder="1" applyAlignment="1">
      <alignment horizontal="center" vertical="top" wrapText="1"/>
    </xf>
    <xf numFmtId="4" fontId="6" fillId="33" borderId="11" xfId="0" applyNumberFormat="1" applyFont="1" applyFill="1" applyBorder="1" applyAlignment="1">
      <alignment horizontal="right"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V124"/>
  <sheetViews>
    <sheetView zoomScalePageLayoutView="0" workbookViewId="0" topLeftCell="A10">
      <selection activeCell="X94" sqref="X94"/>
    </sheetView>
  </sheetViews>
  <sheetFormatPr defaultColWidth="9.140625" defaultRowHeight="12.75"/>
  <cols>
    <col min="1" max="1" width="26.7109375" style="0" customWidth="1"/>
    <col min="2" max="2" width="12.57421875" style="1" customWidth="1"/>
    <col min="3" max="3" width="9.8515625" style="1" customWidth="1"/>
    <col min="4" max="4" width="4.57421875" style="1" customWidth="1"/>
    <col min="5" max="5" width="5.7109375" style="1" customWidth="1"/>
    <col min="6" max="6" width="6.421875" style="1" customWidth="1"/>
    <col min="7" max="7" width="5.7109375" style="1" customWidth="1"/>
    <col min="8" max="8" width="0.5625" style="1" customWidth="1"/>
    <col min="9" max="9" width="0.42578125" style="1" hidden="1" customWidth="1"/>
    <col min="10" max="10" width="0.2890625" style="1" hidden="1" customWidth="1"/>
    <col min="11" max="11" width="1.7109375" style="1" hidden="1" customWidth="1"/>
    <col min="12" max="12" width="2.7109375" style="1" hidden="1" customWidth="1"/>
    <col min="13" max="13" width="1.7109375" style="1" hidden="1" customWidth="1"/>
    <col min="14" max="14" width="6.28125" style="1" customWidth="1"/>
    <col min="15" max="15" width="3.00390625" style="1" customWidth="1"/>
    <col min="16" max="16" width="1.28515625" style="1" customWidth="1"/>
    <col min="17" max="17" width="0.42578125" style="1" customWidth="1"/>
    <col min="18" max="18" width="0.13671875" style="1" customWidth="1"/>
    <col min="19" max="19" width="7.8515625" style="1" customWidth="1"/>
    <col min="20" max="20" width="1.57421875" style="1" customWidth="1"/>
    <col min="21" max="21" width="4.140625" style="1" customWidth="1"/>
    <col min="22" max="22" width="6.00390625" style="1" customWidth="1"/>
    <col min="24" max="24" width="12.00390625" style="0" customWidth="1"/>
  </cols>
  <sheetData>
    <row r="1" spans="6:17" ht="12" customHeight="1" hidden="1">
      <c r="F1" s="21" t="s">
        <v>94</v>
      </c>
      <c r="G1" s="21"/>
      <c r="H1" s="21"/>
      <c r="I1" s="21"/>
      <c r="J1" s="21"/>
      <c r="K1" s="21"/>
      <c r="L1" s="21"/>
      <c r="M1" s="21"/>
      <c r="N1" s="21"/>
      <c r="O1" s="21"/>
      <c r="P1" s="21"/>
      <c r="Q1" s="21"/>
    </row>
    <row r="2" ht="14.25" customHeight="1" hidden="1"/>
    <row r="3" spans="2:21" ht="14.25" customHeight="1" hidden="1">
      <c r="B3" s="87" t="s">
        <v>93</v>
      </c>
      <c r="C3" s="87"/>
      <c r="D3" s="87"/>
      <c r="E3" s="87"/>
      <c r="F3" s="87"/>
      <c r="G3" s="87"/>
      <c r="H3" s="87"/>
      <c r="I3" s="87"/>
      <c r="J3" s="87"/>
      <c r="K3" s="87"/>
      <c r="L3" s="87"/>
      <c r="M3" s="87"/>
      <c r="N3" s="87"/>
      <c r="O3" s="87"/>
      <c r="P3" s="87"/>
      <c r="Q3" s="87"/>
      <c r="R3" s="87"/>
      <c r="S3" s="87"/>
      <c r="T3" s="87"/>
      <c r="U3" s="87"/>
    </row>
    <row r="4" ht="15.75" customHeight="1" hidden="1"/>
    <row r="5" ht="14.25" customHeight="1" hidden="1"/>
    <row r="6" ht="15.75" customHeight="1" hidden="1"/>
    <row r="7" spans="2:21" ht="16.5" customHeight="1" hidden="1">
      <c r="B7" s="88" t="s">
        <v>95</v>
      </c>
      <c r="C7" s="88"/>
      <c r="D7" s="88"/>
      <c r="E7" s="88"/>
      <c r="F7" s="88"/>
      <c r="G7" s="88"/>
      <c r="H7" s="88"/>
      <c r="I7" s="88"/>
      <c r="J7" s="88"/>
      <c r="K7" s="88"/>
      <c r="L7" s="88"/>
      <c r="M7" s="88"/>
      <c r="N7" s="88"/>
      <c r="O7" s="88"/>
      <c r="P7" s="88"/>
      <c r="Q7" s="88"/>
      <c r="R7" s="88"/>
      <c r="S7" s="88"/>
      <c r="T7" s="88"/>
      <c r="U7" s="88"/>
    </row>
    <row r="8" ht="26.25" customHeight="1" hidden="1"/>
    <row r="9" spans="2:22" ht="13.5" customHeight="1" hidden="1">
      <c r="B9" s="91" t="s">
        <v>96</v>
      </c>
      <c r="C9" s="91"/>
      <c r="D9" s="91"/>
      <c r="E9" s="91"/>
      <c r="F9" s="91"/>
      <c r="G9" s="91"/>
      <c r="H9" s="91"/>
      <c r="I9" s="91"/>
      <c r="J9" s="91"/>
      <c r="K9" s="91"/>
      <c r="L9" s="91"/>
      <c r="M9" s="91"/>
      <c r="N9" s="91"/>
      <c r="O9" s="91"/>
      <c r="P9" s="91"/>
      <c r="Q9" s="91"/>
      <c r="R9" s="91"/>
      <c r="S9" s="91"/>
      <c r="T9" s="91"/>
      <c r="U9" s="91"/>
      <c r="V9" s="91"/>
    </row>
    <row r="11" spans="1:22" s="1" customFormat="1" ht="18" customHeight="1">
      <c r="A11" s="78"/>
      <c r="B11" s="78"/>
      <c r="C11" s="78"/>
      <c r="D11" s="78"/>
      <c r="E11" s="78"/>
      <c r="F11" s="78"/>
      <c r="G11" s="78"/>
      <c r="H11" s="78"/>
      <c r="I11" s="78"/>
      <c r="J11" s="78"/>
      <c r="K11" s="78"/>
      <c r="L11" s="78"/>
      <c r="M11" s="78"/>
      <c r="N11" s="78"/>
      <c r="O11" s="78"/>
      <c r="P11" s="78"/>
      <c r="Q11" s="78"/>
      <c r="R11" s="78"/>
      <c r="S11" s="78"/>
      <c r="T11" s="78"/>
      <c r="U11" s="78"/>
      <c r="V11" s="78"/>
    </row>
    <row r="12" spans="1:22" s="1" customFormat="1" ht="33.75" customHeight="1">
      <c r="A12" s="78" t="s">
        <v>185</v>
      </c>
      <c r="B12" s="78"/>
      <c r="C12" s="78"/>
      <c r="D12" s="78"/>
      <c r="E12" s="78"/>
      <c r="F12" s="78"/>
      <c r="G12" s="78"/>
      <c r="H12" s="78"/>
      <c r="I12" s="78"/>
      <c r="J12" s="78"/>
      <c r="K12" s="78"/>
      <c r="L12" s="78"/>
      <c r="M12" s="78"/>
      <c r="N12" s="78"/>
      <c r="O12" s="78"/>
      <c r="P12" s="78"/>
      <c r="Q12" s="78"/>
      <c r="R12" s="78"/>
      <c r="S12" s="78"/>
      <c r="T12" s="78"/>
      <c r="U12" s="78"/>
      <c r="V12" s="78"/>
    </row>
    <row r="13" spans="1:22" s="1" customFormat="1" ht="76.5" customHeight="1">
      <c r="A13" s="79" t="s">
        <v>191</v>
      </c>
      <c r="B13" s="78"/>
      <c r="C13" s="78"/>
      <c r="D13" s="78"/>
      <c r="E13" s="78"/>
      <c r="F13" s="78"/>
      <c r="G13" s="78"/>
      <c r="H13" s="78"/>
      <c r="I13" s="78"/>
      <c r="J13" s="78"/>
      <c r="K13" s="78"/>
      <c r="L13" s="78"/>
      <c r="M13" s="78"/>
      <c r="N13" s="78"/>
      <c r="O13" s="78"/>
      <c r="P13" s="78"/>
      <c r="Q13" s="78"/>
      <c r="R13" s="78"/>
      <c r="S13" s="78"/>
      <c r="T13" s="78"/>
      <c r="U13" s="78"/>
      <c r="V13" s="78"/>
    </row>
    <row r="14" spans="1:22" s="1" customFormat="1" ht="28.5" customHeight="1">
      <c r="A14" s="86" t="s">
        <v>171</v>
      </c>
      <c r="B14" s="86"/>
      <c r="C14" s="86"/>
      <c r="D14" s="86"/>
      <c r="E14" s="86"/>
      <c r="F14" s="86"/>
      <c r="G14" s="86"/>
      <c r="H14" s="86"/>
      <c r="I14" s="86"/>
      <c r="J14" s="86"/>
      <c r="K14" s="86"/>
      <c r="L14" s="86"/>
      <c r="M14" s="86"/>
      <c r="N14" s="86"/>
      <c r="O14" s="86"/>
      <c r="P14" s="86"/>
      <c r="Q14" s="86"/>
      <c r="R14" s="86"/>
      <c r="S14" s="86"/>
      <c r="T14" s="86"/>
      <c r="U14" s="86"/>
      <c r="V14" s="86"/>
    </row>
    <row r="15" spans="1:22" s="1" customFormat="1" ht="15.75" customHeight="1">
      <c r="A15" s="86" t="s">
        <v>172</v>
      </c>
      <c r="B15" s="86"/>
      <c r="C15" s="86"/>
      <c r="D15" s="86"/>
      <c r="E15" s="86"/>
      <c r="F15" s="86"/>
      <c r="G15" s="86"/>
      <c r="H15" s="86"/>
      <c r="I15" s="86"/>
      <c r="J15" s="86"/>
      <c r="K15" s="86"/>
      <c r="L15" s="86"/>
      <c r="M15" s="86"/>
      <c r="N15" s="86"/>
      <c r="O15" s="86"/>
      <c r="P15" s="86"/>
      <c r="Q15" s="86"/>
      <c r="R15" s="86"/>
      <c r="S15" s="86"/>
      <c r="T15" s="86"/>
      <c r="U15" s="86"/>
      <c r="V15" s="86"/>
    </row>
    <row r="16" spans="1:22" s="1" customFormat="1" ht="15.75" customHeight="1">
      <c r="A16" s="43"/>
      <c r="B16" s="43"/>
      <c r="C16" s="43"/>
      <c r="D16" s="43"/>
      <c r="E16" s="43"/>
      <c r="F16" s="43"/>
      <c r="G16" s="43"/>
      <c r="H16" s="43"/>
      <c r="I16" s="43"/>
      <c r="J16" s="43"/>
      <c r="K16" s="43"/>
      <c r="L16" s="43"/>
      <c r="M16" s="43"/>
      <c r="N16" s="43"/>
      <c r="O16" s="43"/>
      <c r="P16" s="43"/>
      <c r="Q16" s="43"/>
      <c r="R16" s="43"/>
      <c r="S16" s="43"/>
      <c r="T16" s="43"/>
      <c r="U16" s="43"/>
      <c r="V16" s="43"/>
    </row>
    <row r="17" spans="1:22" s="1" customFormat="1" ht="27" customHeight="1">
      <c r="A17" s="90" t="s">
        <v>104</v>
      </c>
      <c r="B17" s="90"/>
      <c r="C17" s="90"/>
      <c r="D17" s="90"/>
      <c r="E17" s="95" t="s">
        <v>1</v>
      </c>
      <c r="F17" s="95"/>
      <c r="G17" s="95"/>
      <c r="H17" s="95"/>
      <c r="I17" s="95"/>
      <c r="J17" s="95"/>
      <c r="K17" s="95"/>
      <c r="L17" s="95"/>
      <c r="M17" s="95"/>
      <c r="N17" s="95"/>
      <c r="O17" s="95"/>
      <c r="P17" s="95"/>
      <c r="Q17" s="95"/>
      <c r="R17" s="95"/>
      <c r="S17" s="95"/>
      <c r="T17" s="95"/>
      <c r="U17" s="95"/>
      <c r="V17" s="2"/>
    </row>
    <row r="18" spans="1:22" s="1" customFormat="1" ht="15" customHeight="1">
      <c r="A18" s="90"/>
      <c r="B18" s="90"/>
      <c r="C18" s="90"/>
      <c r="D18" s="90"/>
      <c r="E18" s="106"/>
      <c r="F18" s="106"/>
      <c r="G18" s="106"/>
      <c r="H18" s="106"/>
      <c r="I18" s="106"/>
      <c r="J18" s="106"/>
      <c r="K18" s="106"/>
      <c r="L18" s="106"/>
      <c r="M18" s="106"/>
      <c r="N18" s="106"/>
      <c r="O18" s="106"/>
      <c r="P18" s="106"/>
      <c r="Q18" s="106"/>
      <c r="R18" s="106"/>
      <c r="S18" s="106"/>
      <c r="T18" s="106"/>
      <c r="U18" s="106"/>
      <c r="V18" s="2"/>
    </row>
    <row r="19" spans="1:22" s="1" customFormat="1" ht="27" customHeight="1">
      <c r="A19" s="7" t="s">
        <v>2</v>
      </c>
      <c r="B19" s="7"/>
      <c r="C19" s="7"/>
      <c r="D19" s="83" t="s">
        <v>3</v>
      </c>
      <c r="E19" s="83"/>
      <c r="F19" s="83"/>
      <c r="G19" s="83"/>
      <c r="H19" s="83"/>
      <c r="I19" s="83"/>
      <c r="J19" s="83"/>
      <c r="K19" s="83"/>
      <c r="L19" s="83"/>
      <c r="M19" s="83"/>
      <c r="N19" s="83"/>
      <c r="O19" s="83"/>
      <c r="P19" s="83"/>
      <c r="Q19" s="83"/>
      <c r="R19" s="83"/>
      <c r="S19" s="83"/>
      <c r="T19" s="11"/>
      <c r="U19" s="11"/>
      <c r="V19" s="2" t="s">
        <v>0</v>
      </c>
    </row>
    <row r="20" spans="1:22" s="1" customFormat="1" ht="13.5" customHeight="1">
      <c r="A20" s="90" t="s">
        <v>103</v>
      </c>
      <c r="B20" s="90"/>
      <c r="C20" s="90"/>
      <c r="D20" s="90"/>
      <c r="E20" s="90"/>
      <c r="F20" s="90"/>
      <c r="G20" s="90"/>
      <c r="H20" s="90"/>
      <c r="I20" s="90"/>
      <c r="J20" s="90"/>
      <c r="K20" s="90" t="s">
        <v>0</v>
      </c>
      <c r="L20" s="90"/>
      <c r="M20" s="90"/>
      <c r="N20" s="90"/>
      <c r="O20" s="90"/>
      <c r="P20" s="90"/>
      <c r="Q20" s="90"/>
      <c r="R20" s="90"/>
      <c r="S20" s="90"/>
      <c r="T20" s="90"/>
      <c r="U20" s="123"/>
      <c r="V20" s="123"/>
    </row>
    <row r="21" spans="2:22" s="1" customFormat="1" ht="13.5" customHeight="1">
      <c r="B21" s="90" t="s">
        <v>0</v>
      </c>
      <c r="C21" s="90"/>
      <c r="D21" s="90"/>
      <c r="E21" s="90"/>
      <c r="F21" s="90"/>
      <c r="G21" s="90"/>
      <c r="H21" s="90"/>
      <c r="I21" s="90"/>
      <c r="J21" s="90"/>
      <c r="K21" s="90"/>
      <c r="L21" s="90"/>
      <c r="M21" s="90"/>
      <c r="N21" s="90"/>
      <c r="O21" s="90"/>
      <c r="P21" s="90"/>
      <c r="Q21" s="90"/>
      <c r="R21" s="90"/>
      <c r="S21" s="90"/>
      <c r="T21" s="90"/>
      <c r="U21" s="90"/>
      <c r="V21" s="90"/>
    </row>
    <row r="22" spans="2:22" s="1" customFormat="1" ht="13.5" customHeight="1">
      <c r="B22" s="75"/>
      <c r="C22" s="75"/>
      <c r="D22" s="75"/>
      <c r="E22" s="75"/>
      <c r="F22" s="75"/>
      <c r="G22" s="75"/>
      <c r="H22" s="75"/>
      <c r="I22" s="75"/>
      <c r="J22" s="75"/>
      <c r="K22" s="75"/>
      <c r="L22" s="75"/>
      <c r="M22" s="75"/>
      <c r="N22" s="75"/>
      <c r="O22" s="75"/>
      <c r="P22" s="75"/>
      <c r="Q22" s="75"/>
      <c r="R22" s="75"/>
      <c r="S22" s="75"/>
      <c r="T22" s="75"/>
      <c r="U22" s="75"/>
      <c r="V22" s="75"/>
    </row>
    <row r="23" spans="1:22" s="1" customFormat="1" ht="30.75" customHeight="1">
      <c r="A23" s="124" t="s">
        <v>105</v>
      </c>
      <c r="B23" s="124"/>
      <c r="C23" s="124"/>
      <c r="D23" s="124"/>
      <c r="E23" s="124"/>
      <c r="F23" s="124"/>
      <c r="G23" s="124"/>
      <c r="H23" s="124"/>
      <c r="I23" s="124"/>
      <c r="J23" s="124"/>
      <c r="K23" s="124"/>
      <c r="L23" s="124"/>
      <c r="M23" s="124"/>
      <c r="N23" s="124"/>
      <c r="O23" s="124"/>
      <c r="P23" s="124"/>
      <c r="Q23" s="124"/>
      <c r="R23" s="124"/>
      <c r="S23" s="124"/>
      <c r="T23" s="124"/>
      <c r="U23" s="124"/>
      <c r="V23" s="124"/>
    </row>
    <row r="24" spans="2:22" s="1" customFormat="1" ht="13.5" customHeight="1">
      <c r="B24" s="75" t="s">
        <v>0</v>
      </c>
      <c r="C24" s="75"/>
      <c r="D24" s="75"/>
      <c r="E24" s="75"/>
      <c r="F24" s="75"/>
      <c r="G24" s="75"/>
      <c r="H24" s="75"/>
      <c r="I24" s="75"/>
      <c r="J24" s="75"/>
      <c r="K24" s="75"/>
      <c r="L24" s="75"/>
      <c r="M24" s="75"/>
      <c r="N24" s="75"/>
      <c r="O24" s="75"/>
      <c r="P24" s="75"/>
      <c r="Q24" s="75"/>
      <c r="R24" s="75"/>
      <c r="S24" s="75"/>
      <c r="T24" s="75"/>
      <c r="U24" s="75"/>
      <c r="V24" s="75"/>
    </row>
    <row r="25" spans="1:22" s="1" customFormat="1" ht="13.5" customHeight="1">
      <c r="A25" s="107" t="s">
        <v>4</v>
      </c>
      <c r="B25" s="80" t="s">
        <v>97</v>
      </c>
      <c r="C25" s="81"/>
      <c r="D25" s="81"/>
      <c r="E25" s="81"/>
      <c r="F25" s="82"/>
      <c r="G25" s="92" t="s">
        <v>102</v>
      </c>
      <c r="H25" s="93"/>
      <c r="I25" s="93"/>
      <c r="J25" s="93"/>
      <c r="K25" s="93"/>
      <c r="L25" s="93"/>
      <c r="M25" s="93"/>
      <c r="N25" s="93"/>
      <c r="O25" s="93"/>
      <c r="P25" s="93"/>
      <c r="Q25" s="93"/>
      <c r="R25" s="93"/>
      <c r="S25" s="93"/>
      <c r="T25" s="93"/>
      <c r="U25" s="93"/>
      <c r="V25" s="94"/>
    </row>
    <row r="26" spans="1:22" s="1" customFormat="1" ht="51" customHeight="1">
      <c r="A26" s="108"/>
      <c r="B26" s="27" t="s">
        <v>101</v>
      </c>
      <c r="C26" s="8" t="s">
        <v>100</v>
      </c>
      <c r="D26" s="85" t="s">
        <v>99</v>
      </c>
      <c r="E26" s="85"/>
      <c r="F26" s="8" t="s">
        <v>98</v>
      </c>
      <c r="G26" s="84" t="s">
        <v>171</v>
      </c>
      <c r="H26" s="85"/>
      <c r="I26" s="85"/>
      <c r="J26" s="85"/>
      <c r="K26" s="85"/>
      <c r="L26" s="85"/>
      <c r="M26" s="85"/>
      <c r="N26" s="85"/>
      <c r="O26" s="84" t="s">
        <v>167</v>
      </c>
      <c r="P26" s="85"/>
      <c r="Q26" s="85"/>
      <c r="R26" s="85"/>
      <c r="S26" s="85"/>
      <c r="T26" s="84" t="s">
        <v>173</v>
      </c>
      <c r="U26" s="85"/>
      <c r="V26" s="85"/>
    </row>
    <row r="27" spans="1:22" s="1" customFormat="1" ht="13.5" customHeight="1">
      <c r="A27" s="120" t="s">
        <v>5</v>
      </c>
      <c r="B27" s="120"/>
      <c r="C27" s="9" t="s">
        <v>6</v>
      </c>
      <c r="D27" s="120" t="s">
        <v>7</v>
      </c>
      <c r="E27" s="120"/>
      <c r="F27" s="9" t="s">
        <v>8</v>
      </c>
      <c r="G27" s="120" t="s">
        <v>9</v>
      </c>
      <c r="H27" s="120"/>
      <c r="I27" s="120"/>
      <c r="J27" s="120"/>
      <c r="K27" s="120"/>
      <c r="L27" s="120"/>
      <c r="M27" s="120"/>
      <c r="N27" s="120"/>
      <c r="O27" s="120" t="s">
        <v>10</v>
      </c>
      <c r="P27" s="120"/>
      <c r="Q27" s="120"/>
      <c r="R27" s="120"/>
      <c r="S27" s="120"/>
      <c r="T27" s="120" t="s">
        <v>11</v>
      </c>
      <c r="U27" s="120"/>
      <c r="V27" s="120"/>
    </row>
    <row r="28" spans="1:22" s="1" customFormat="1" ht="50.25" customHeight="1">
      <c r="A28" s="24" t="s">
        <v>13</v>
      </c>
      <c r="B28" s="72" t="s">
        <v>12</v>
      </c>
      <c r="C28" s="72"/>
      <c r="D28" s="72"/>
      <c r="E28" s="72"/>
      <c r="F28" s="72"/>
      <c r="G28" s="89">
        <f>SUM(G29:N29)</f>
        <v>1856.4</v>
      </c>
      <c r="H28" s="89"/>
      <c r="I28" s="89"/>
      <c r="J28" s="89"/>
      <c r="K28" s="89"/>
      <c r="L28" s="89"/>
      <c r="M28" s="89"/>
      <c r="N28" s="89"/>
      <c r="O28" s="97">
        <f>O29</f>
        <v>1818.8</v>
      </c>
      <c r="P28" s="98"/>
      <c r="Q28" s="98"/>
      <c r="R28" s="98"/>
      <c r="S28" s="99"/>
      <c r="T28" s="109">
        <f>T29</f>
        <v>1856.4</v>
      </c>
      <c r="U28" s="109"/>
      <c r="V28" s="109"/>
    </row>
    <row r="29" spans="1:22" s="1" customFormat="1" ht="51.75" customHeight="1">
      <c r="A29" s="25" t="s">
        <v>114</v>
      </c>
      <c r="B29" s="10" t="s">
        <v>14</v>
      </c>
      <c r="C29" s="10" t="s">
        <v>12</v>
      </c>
      <c r="D29" s="61" t="s">
        <v>15</v>
      </c>
      <c r="E29" s="61"/>
      <c r="F29" s="10">
        <v>120</v>
      </c>
      <c r="G29" s="62">
        <v>1856.4</v>
      </c>
      <c r="H29" s="62"/>
      <c r="I29" s="62"/>
      <c r="J29" s="62"/>
      <c r="K29" s="62"/>
      <c r="L29" s="62"/>
      <c r="M29" s="62"/>
      <c r="N29" s="62"/>
      <c r="O29" s="53">
        <v>1818.8</v>
      </c>
      <c r="P29" s="54"/>
      <c r="Q29" s="54"/>
      <c r="R29" s="54"/>
      <c r="S29" s="55"/>
      <c r="T29" s="96">
        <v>1856.4</v>
      </c>
      <c r="U29" s="96"/>
      <c r="V29" s="96"/>
    </row>
    <row r="30" spans="1:22" s="1" customFormat="1" ht="90.75" customHeight="1">
      <c r="A30" s="24" t="s">
        <v>17</v>
      </c>
      <c r="B30" s="72" t="s">
        <v>16</v>
      </c>
      <c r="C30" s="72"/>
      <c r="D30" s="72"/>
      <c r="E30" s="72"/>
      <c r="F30" s="72"/>
      <c r="G30" s="89">
        <f>SUM(G31:N34)</f>
        <v>15445.975999999999</v>
      </c>
      <c r="H30" s="89"/>
      <c r="I30" s="89"/>
      <c r="J30" s="89"/>
      <c r="K30" s="89"/>
      <c r="L30" s="89"/>
      <c r="M30" s="89"/>
      <c r="N30" s="89"/>
      <c r="O30" s="97">
        <f>O31+O32+O33+O34</f>
        <v>15462.395999999999</v>
      </c>
      <c r="P30" s="98"/>
      <c r="Q30" s="98"/>
      <c r="R30" s="98"/>
      <c r="S30" s="99"/>
      <c r="T30" s="109">
        <f>T31+T32+T33+T34</f>
        <v>15527.176</v>
      </c>
      <c r="U30" s="109"/>
      <c r="V30" s="109"/>
    </row>
    <row r="31" spans="1:22" s="1" customFormat="1" ht="135.75" customHeight="1">
      <c r="A31" s="25" t="s">
        <v>115</v>
      </c>
      <c r="B31" s="10" t="s">
        <v>14</v>
      </c>
      <c r="C31" s="10" t="s">
        <v>16</v>
      </c>
      <c r="D31" s="61" t="s">
        <v>18</v>
      </c>
      <c r="E31" s="61"/>
      <c r="F31" s="10">
        <v>240</v>
      </c>
      <c r="G31" s="62">
        <v>2</v>
      </c>
      <c r="H31" s="62"/>
      <c r="I31" s="62"/>
      <c r="J31" s="62"/>
      <c r="K31" s="62"/>
      <c r="L31" s="62"/>
      <c r="M31" s="62"/>
      <c r="N31" s="62"/>
      <c r="O31" s="53">
        <v>2</v>
      </c>
      <c r="P31" s="54"/>
      <c r="Q31" s="54"/>
      <c r="R31" s="54"/>
      <c r="S31" s="55"/>
      <c r="T31" s="96">
        <v>2</v>
      </c>
      <c r="U31" s="96"/>
      <c r="V31" s="96"/>
    </row>
    <row r="32" spans="1:22" s="1" customFormat="1" ht="57.75" customHeight="1">
      <c r="A32" s="25" t="s">
        <v>116</v>
      </c>
      <c r="B32" s="10" t="s">
        <v>14</v>
      </c>
      <c r="C32" s="10" t="s">
        <v>16</v>
      </c>
      <c r="D32" s="61" t="s">
        <v>19</v>
      </c>
      <c r="E32" s="61"/>
      <c r="F32" s="10">
        <v>120</v>
      </c>
      <c r="G32" s="62">
        <v>13774.82</v>
      </c>
      <c r="H32" s="62"/>
      <c r="I32" s="62"/>
      <c r="J32" s="62"/>
      <c r="K32" s="62"/>
      <c r="L32" s="62"/>
      <c r="M32" s="62"/>
      <c r="N32" s="62"/>
      <c r="O32" s="53">
        <v>13756.3</v>
      </c>
      <c r="P32" s="54"/>
      <c r="Q32" s="54"/>
      <c r="R32" s="54"/>
      <c r="S32" s="55"/>
      <c r="T32" s="96">
        <v>13756.177</v>
      </c>
      <c r="U32" s="96"/>
      <c r="V32" s="96"/>
    </row>
    <row r="33" spans="1:22" s="1" customFormat="1" ht="72" customHeight="1">
      <c r="A33" s="25" t="s">
        <v>117</v>
      </c>
      <c r="B33" s="10" t="s">
        <v>14</v>
      </c>
      <c r="C33" s="10" t="s">
        <v>16</v>
      </c>
      <c r="D33" s="61" t="s">
        <v>19</v>
      </c>
      <c r="E33" s="61"/>
      <c r="F33" s="10">
        <v>240</v>
      </c>
      <c r="G33" s="62">
        <v>1669.156</v>
      </c>
      <c r="H33" s="62"/>
      <c r="I33" s="62"/>
      <c r="J33" s="62"/>
      <c r="K33" s="62"/>
      <c r="L33" s="62"/>
      <c r="M33" s="62"/>
      <c r="N33" s="62"/>
      <c r="O33" s="53">
        <v>1704.096</v>
      </c>
      <c r="P33" s="54"/>
      <c r="Q33" s="54"/>
      <c r="R33" s="54"/>
      <c r="S33" s="55"/>
      <c r="T33" s="96">
        <v>1768.999</v>
      </c>
      <c r="U33" s="96"/>
      <c r="V33" s="96"/>
    </row>
    <row r="34" spans="1:22" s="1" customFormat="1" ht="48.75" customHeight="1" hidden="1">
      <c r="A34" s="25" t="s">
        <v>118</v>
      </c>
      <c r="B34" s="10" t="s">
        <v>14</v>
      </c>
      <c r="C34" s="10" t="s">
        <v>16</v>
      </c>
      <c r="D34" s="61" t="s">
        <v>19</v>
      </c>
      <c r="E34" s="61"/>
      <c r="F34" s="10">
        <v>850</v>
      </c>
      <c r="G34" s="62">
        <v>0</v>
      </c>
      <c r="H34" s="62"/>
      <c r="I34" s="62"/>
      <c r="J34" s="62"/>
      <c r="K34" s="62"/>
      <c r="L34" s="62"/>
      <c r="M34" s="62"/>
      <c r="N34" s="62"/>
      <c r="O34" s="53">
        <v>0</v>
      </c>
      <c r="P34" s="54"/>
      <c r="Q34" s="54"/>
      <c r="R34" s="54"/>
      <c r="S34" s="55"/>
      <c r="T34" s="96">
        <v>0</v>
      </c>
      <c r="U34" s="96"/>
      <c r="V34" s="96"/>
    </row>
    <row r="35" spans="1:22" s="1" customFormat="1" ht="60.75" customHeight="1">
      <c r="A35" s="24" t="s">
        <v>21</v>
      </c>
      <c r="B35" s="72" t="s">
        <v>20</v>
      </c>
      <c r="C35" s="72"/>
      <c r="D35" s="72"/>
      <c r="E35" s="72"/>
      <c r="F35" s="72"/>
      <c r="G35" s="89">
        <f>SUM(G36)</f>
        <v>276.724</v>
      </c>
      <c r="H35" s="89"/>
      <c r="I35" s="89"/>
      <c r="J35" s="89"/>
      <c r="K35" s="89"/>
      <c r="L35" s="89"/>
      <c r="M35" s="89"/>
      <c r="N35" s="89"/>
      <c r="O35" s="97">
        <f>O36</f>
        <v>276.724</v>
      </c>
      <c r="P35" s="98"/>
      <c r="Q35" s="98"/>
      <c r="R35" s="98"/>
      <c r="S35" s="99"/>
      <c r="T35" s="109">
        <f>T36</f>
        <v>276.724</v>
      </c>
      <c r="U35" s="109"/>
      <c r="V35" s="109"/>
    </row>
    <row r="36" spans="1:22" s="1" customFormat="1" ht="61.5" customHeight="1">
      <c r="A36" s="25" t="s">
        <v>106</v>
      </c>
      <c r="B36" s="10" t="s">
        <v>14</v>
      </c>
      <c r="C36" s="10" t="s">
        <v>20</v>
      </c>
      <c r="D36" s="61" t="s">
        <v>22</v>
      </c>
      <c r="E36" s="61"/>
      <c r="F36" s="10" t="s">
        <v>23</v>
      </c>
      <c r="G36" s="62">
        <v>276.724</v>
      </c>
      <c r="H36" s="62"/>
      <c r="I36" s="62"/>
      <c r="J36" s="62"/>
      <c r="K36" s="62"/>
      <c r="L36" s="62"/>
      <c r="M36" s="62"/>
      <c r="N36" s="62"/>
      <c r="O36" s="53">
        <v>276.724</v>
      </c>
      <c r="P36" s="54"/>
      <c r="Q36" s="54"/>
      <c r="R36" s="54"/>
      <c r="S36" s="55"/>
      <c r="T36" s="96">
        <v>276.724</v>
      </c>
      <c r="U36" s="96"/>
      <c r="V36" s="96"/>
    </row>
    <row r="37" spans="1:22" s="1" customFormat="1" ht="33.75" customHeight="1">
      <c r="A37" s="24" t="s">
        <v>113</v>
      </c>
      <c r="B37" s="122" t="s">
        <v>112</v>
      </c>
      <c r="C37" s="122"/>
      <c r="D37" s="122"/>
      <c r="E37" s="122"/>
      <c r="F37" s="122"/>
      <c r="G37" s="89">
        <f>SUM(G38:N39)</f>
        <v>1693.4</v>
      </c>
      <c r="H37" s="89"/>
      <c r="I37" s="89"/>
      <c r="J37" s="89"/>
      <c r="K37" s="89"/>
      <c r="L37" s="89"/>
      <c r="M37" s="89"/>
      <c r="N37" s="89"/>
      <c r="O37" s="97">
        <f>O39+O38</f>
        <v>0</v>
      </c>
      <c r="P37" s="98"/>
      <c r="Q37" s="98"/>
      <c r="R37" s="98"/>
      <c r="S37" s="99"/>
      <c r="T37" s="109">
        <f>T39+T38</f>
        <v>0</v>
      </c>
      <c r="U37" s="109"/>
      <c r="V37" s="109"/>
    </row>
    <row r="38" spans="1:22" s="1" customFormat="1" ht="69" customHeight="1">
      <c r="A38" s="42" t="s">
        <v>174</v>
      </c>
      <c r="B38" s="31" t="s">
        <v>14</v>
      </c>
      <c r="C38" s="31" t="s">
        <v>112</v>
      </c>
      <c r="D38" s="118" t="s">
        <v>175</v>
      </c>
      <c r="E38" s="119"/>
      <c r="F38" s="10">
        <v>880</v>
      </c>
      <c r="G38" s="57">
        <v>1330</v>
      </c>
      <c r="H38" s="58"/>
      <c r="I38" s="58"/>
      <c r="J38" s="58"/>
      <c r="K38" s="58"/>
      <c r="L38" s="58"/>
      <c r="M38" s="58"/>
      <c r="N38" s="59"/>
      <c r="O38" s="57">
        <v>0</v>
      </c>
      <c r="P38" s="58"/>
      <c r="Q38" s="58"/>
      <c r="R38" s="58"/>
      <c r="S38" s="59"/>
      <c r="T38" s="57">
        <v>0</v>
      </c>
      <c r="U38" s="58"/>
      <c r="V38" s="59"/>
    </row>
    <row r="39" spans="1:22" s="1" customFormat="1" ht="72" customHeight="1">
      <c r="A39" s="42" t="s">
        <v>166</v>
      </c>
      <c r="B39" s="31" t="s">
        <v>14</v>
      </c>
      <c r="C39" s="31" t="s">
        <v>112</v>
      </c>
      <c r="D39" s="118" t="s">
        <v>165</v>
      </c>
      <c r="E39" s="119"/>
      <c r="F39" s="10">
        <v>240</v>
      </c>
      <c r="G39" s="53">
        <v>363.4</v>
      </c>
      <c r="H39" s="54"/>
      <c r="I39" s="54"/>
      <c r="J39" s="54"/>
      <c r="K39" s="54"/>
      <c r="L39" s="54"/>
      <c r="M39" s="54"/>
      <c r="N39" s="55"/>
      <c r="O39" s="53">
        <v>0</v>
      </c>
      <c r="P39" s="54"/>
      <c r="Q39" s="54"/>
      <c r="R39" s="54"/>
      <c r="S39" s="55"/>
      <c r="T39" s="53">
        <v>0</v>
      </c>
      <c r="U39" s="54"/>
      <c r="V39" s="55"/>
    </row>
    <row r="40" spans="1:22" s="1" customFormat="1" ht="20.25" customHeight="1">
      <c r="A40" s="24" t="s">
        <v>25</v>
      </c>
      <c r="B40" s="72" t="s">
        <v>24</v>
      </c>
      <c r="C40" s="72"/>
      <c r="D40" s="72"/>
      <c r="E40" s="72"/>
      <c r="F40" s="72"/>
      <c r="G40" s="89">
        <f>SUM(G41)</f>
        <v>250</v>
      </c>
      <c r="H40" s="89"/>
      <c r="I40" s="89"/>
      <c r="J40" s="89"/>
      <c r="K40" s="89"/>
      <c r="L40" s="89"/>
      <c r="M40" s="89"/>
      <c r="N40" s="89"/>
      <c r="O40" s="97">
        <f>O41</f>
        <v>250</v>
      </c>
      <c r="P40" s="98"/>
      <c r="Q40" s="98"/>
      <c r="R40" s="98"/>
      <c r="S40" s="99"/>
      <c r="T40" s="109">
        <f>T41</f>
        <v>250</v>
      </c>
      <c r="U40" s="109"/>
      <c r="V40" s="109"/>
    </row>
    <row r="41" spans="1:22" s="1" customFormat="1" ht="42" customHeight="1">
      <c r="A41" s="25" t="s">
        <v>107</v>
      </c>
      <c r="B41" s="10" t="s">
        <v>14</v>
      </c>
      <c r="C41" s="10" t="s">
        <v>24</v>
      </c>
      <c r="D41" s="61" t="s">
        <v>26</v>
      </c>
      <c r="E41" s="61"/>
      <c r="F41" s="10" t="s">
        <v>27</v>
      </c>
      <c r="G41" s="62">
        <v>250</v>
      </c>
      <c r="H41" s="62"/>
      <c r="I41" s="62"/>
      <c r="J41" s="62"/>
      <c r="K41" s="62"/>
      <c r="L41" s="62"/>
      <c r="M41" s="62"/>
      <c r="N41" s="62"/>
      <c r="O41" s="53">
        <v>250</v>
      </c>
      <c r="P41" s="54"/>
      <c r="Q41" s="54"/>
      <c r="R41" s="54"/>
      <c r="S41" s="55"/>
      <c r="T41" s="96">
        <v>250</v>
      </c>
      <c r="U41" s="96"/>
      <c r="V41" s="96"/>
    </row>
    <row r="42" spans="1:22" s="1" customFormat="1" ht="30" customHeight="1">
      <c r="A42" s="24" t="s">
        <v>29</v>
      </c>
      <c r="B42" s="72" t="s">
        <v>28</v>
      </c>
      <c r="C42" s="72"/>
      <c r="D42" s="72"/>
      <c r="E42" s="72"/>
      <c r="F42" s="72"/>
      <c r="G42" s="89">
        <f>SUM(G43:N49)</f>
        <v>7252.9</v>
      </c>
      <c r="H42" s="89"/>
      <c r="I42" s="89"/>
      <c r="J42" s="89"/>
      <c r="K42" s="89"/>
      <c r="L42" s="89"/>
      <c r="M42" s="89"/>
      <c r="N42" s="89"/>
      <c r="O42" s="97">
        <f>SUM(O43:S49)</f>
        <v>5268.4</v>
      </c>
      <c r="P42" s="98"/>
      <c r="Q42" s="98"/>
      <c r="R42" s="98"/>
      <c r="S42" s="99"/>
      <c r="T42" s="109">
        <f>SUM(T43:V49)</f>
        <v>5173.999999999999</v>
      </c>
      <c r="U42" s="109"/>
      <c r="V42" s="109"/>
    </row>
    <row r="43" spans="1:22" s="1" customFormat="1" ht="93.75" customHeight="1">
      <c r="A43" s="25" t="s">
        <v>119</v>
      </c>
      <c r="B43" s="10" t="s">
        <v>14</v>
      </c>
      <c r="C43" s="10" t="s">
        <v>28</v>
      </c>
      <c r="D43" s="61" t="s">
        <v>30</v>
      </c>
      <c r="E43" s="61"/>
      <c r="F43" s="10">
        <v>240</v>
      </c>
      <c r="G43" s="62">
        <v>97.8</v>
      </c>
      <c r="H43" s="62"/>
      <c r="I43" s="62"/>
      <c r="J43" s="62"/>
      <c r="K43" s="62"/>
      <c r="L43" s="62"/>
      <c r="M43" s="62"/>
      <c r="N43" s="62"/>
      <c r="O43" s="53">
        <v>101.419</v>
      </c>
      <c r="P43" s="54"/>
      <c r="Q43" s="54"/>
      <c r="R43" s="54"/>
      <c r="S43" s="55"/>
      <c r="T43" s="96">
        <v>105.171</v>
      </c>
      <c r="U43" s="96"/>
      <c r="V43" s="96"/>
    </row>
    <row r="44" spans="1:22" s="1" customFormat="1" ht="82.5" customHeight="1">
      <c r="A44" s="25" t="s">
        <v>120</v>
      </c>
      <c r="B44" s="10" t="s">
        <v>14</v>
      </c>
      <c r="C44" s="10" t="s">
        <v>28</v>
      </c>
      <c r="D44" s="61" t="s">
        <v>31</v>
      </c>
      <c r="E44" s="61"/>
      <c r="F44" s="10">
        <v>240</v>
      </c>
      <c r="G44" s="62">
        <v>872.109</v>
      </c>
      <c r="H44" s="62"/>
      <c r="I44" s="62"/>
      <c r="J44" s="62"/>
      <c r="K44" s="62"/>
      <c r="L44" s="62"/>
      <c r="M44" s="62"/>
      <c r="N44" s="62"/>
      <c r="O44" s="53">
        <v>904.377</v>
      </c>
      <c r="P44" s="54"/>
      <c r="Q44" s="54"/>
      <c r="R44" s="54"/>
      <c r="S44" s="55"/>
      <c r="T44" s="96">
        <v>937.839</v>
      </c>
      <c r="U44" s="96"/>
      <c r="V44" s="96"/>
    </row>
    <row r="45" spans="1:22" s="1" customFormat="1" ht="70.5" customHeight="1">
      <c r="A45" s="25" t="s">
        <v>121</v>
      </c>
      <c r="B45" s="10" t="s">
        <v>14</v>
      </c>
      <c r="C45" s="10" t="s">
        <v>28</v>
      </c>
      <c r="D45" s="61" t="s">
        <v>32</v>
      </c>
      <c r="E45" s="61"/>
      <c r="F45" s="10">
        <v>240</v>
      </c>
      <c r="G45" s="62">
        <v>138.4</v>
      </c>
      <c r="H45" s="62"/>
      <c r="I45" s="62"/>
      <c r="J45" s="62"/>
      <c r="K45" s="62"/>
      <c r="L45" s="62"/>
      <c r="M45" s="62"/>
      <c r="N45" s="62"/>
      <c r="O45" s="53">
        <v>114.825</v>
      </c>
      <c r="P45" s="54"/>
      <c r="Q45" s="54"/>
      <c r="R45" s="54"/>
      <c r="S45" s="55"/>
      <c r="T45" s="96">
        <v>116.262</v>
      </c>
      <c r="U45" s="96"/>
      <c r="V45" s="96"/>
    </row>
    <row r="46" spans="1:22" s="1" customFormat="1" ht="155.25" customHeight="1" hidden="1">
      <c r="A46" s="42" t="s">
        <v>155</v>
      </c>
      <c r="B46" s="10" t="s">
        <v>14</v>
      </c>
      <c r="C46" s="10" t="s">
        <v>28</v>
      </c>
      <c r="D46" s="61">
        <v>2000070430</v>
      </c>
      <c r="E46" s="61"/>
      <c r="F46" s="10">
        <v>830</v>
      </c>
      <c r="G46" s="53">
        <v>0</v>
      </c>
      <c r="H46" s="54"/>
      <c r="I46" s="54"/>
      <c r="J46" s="54"/>
      <c r="K46" s="54"/>
      <c r="L46" s="54"/>
      <c r="M46" s="54"/>
      <c r="N46" s="55"/>
      <c r="O46" s="53">
        <v>0</v>
      </c>
      <c r="P46" s="54"/>
      <c r="Q46" s="54"/>
      <c r="R46" s="54"/>
      <c r="S46" s="55"/>
      <c r="T46" s="53">
        <v>0</v>
      </c>
      <c r="U46" s="54"/>
      <c r="V46" s="55"/>
    </row>
    <row r="47" spans="1:22" s="1" customFormat="1" ht="103.5" customHeight="1">
      <c r="A47" s="25" t="s">
        <v>122</v>
      </c>
      <c r="B47" s="10" t="s">
        <v>14</v>
      </c>
      <c r="C47" s="10" t="s">
        <v>28</v>
      </c>
      <c r="D47" s="61" t="s">
        <v>33</v>
      </c>
      <c r="E47" s="61"/>
      <c r="F47" s="10">
        <v>240</v>
      </c>
      <c r="G47" s="62">
        <v>6007.402</v>
      </c>
      <c r="H47" s="62"/>
      <c r="I47" s="62"/>
      <c r="J47" s="62"/>
      <c r="K47" s="62"/>
      <c r="L47" s="62"/>
      <c r="M47" s="62"/>
      <c r="N47" s="62"/>
      <c r="O47" s="53">
        <v>4010.59</v>
      </c>
      <c r="P47" s="54"/>
      <c r="Q47" s="54"/>
      <c r="R47" s="54"/>
      <c r="S47" s="55"/>
      <c r="T47" s="96">
        <v>3877.539</v>
      </c>
      <c r="U47" s="96"/>
      <c r="V47" s="96"/>
    </row>
    <row r="48" spans="1:22" s="1" customFormat="1" ht="81.75" customHeight="1">
      <c r="A48" s="25" t="s">
        <v>123</v>
      </c>
      <c r="B48" s="10" t="s">
        <v>14</v>
      </c>
      <c r="C48" s="10" t="s">
        <v>28</v>
      </c>
      <c r="D48" s="61" t="s">
        <v>33</v>
      </c>
      <c r="E48" s="61"/>
      <c r="F48" s="10">
        <v>850</v>
      </c>
      <c r="G48" s="62">
        <v>125.695</v>
      </c>
      <c r="H48" s="62"/>
      <c r="I48" s="62"/>
      <c r="J48" s="62"/>
      <c r="K48" s="62"/>
      <c r="L48" s="62"/>
      <c r="M48" s="62"/>
      <c r="N48" s="62"/>
      <c r="O48" s="53">
        <v>125.695</v>
      </c>
      <c r="P48" s="54"/>
      <c r="Q48" s="54"/>
      <c r="R48" s="54"/>
      <c r="S48" s="55"/>
      <c r="T48" s="96">
        <v>125.695</v>
      </c>
      <c r="U48" s="96"/>
      <c r="V48" s="96"/>
    </row>
    <row r="49" spans="1:22" s="1" customFormat="1" ht="61.5" customHeight="1">
      <c r="A49" s="25" t="s">
        <v>108</v>
      </c>
      <c r="B49" s="10" t="s">
        <v>14</v>
      </c>
      <c r="C49" s="10" t="s">
        <v>28</v>
      </c>
      <c r="D49" s="61">
        <v>2000080970</v>
      </c>
      <c r="E49" s="61"/>
      <c r="F49" s="10" t="s">
        <v>34</v>
      </c>
      <c r="G49" s="62">
        <v>11.494</v>
      </c>
      <c r="H49" s="62"/>
      <c r="I49" s="62"/>
      <c r="J49" s="62"/>
      <c r="K49" s="62"/>
      <c r="L49" s="62"/>
      <c r="M49" s="62"/>
      <c r="N49" s="62"/>
      <c r="O49" s="53">
        <v>11.494</v>
      </c>
      <c r="P49" s="54"/>
      <c r="Q49" s="54"/>
      <c r="R49" s="54"/>
      <c r="S49" s="55"/>
      <c r="T49" s="96">
        <v>11.494</v>
      </c>
      <c r="U49" s="96"/>
      <c r="V49" s="96"/>
    </row>
    <row r="50" spans="1:22" s="1" customFormat="1" ht="59.25" customHeight="1">
      <c r="A50" s="24" t="s">
        <v>36</v>
      </c>
      <c r="B50" s="72" t="s">
        <v>35</v>
      </c>
      <c r="C50" s="72"/>
      <c r="D50" s="72"/>
      <c r="E50" s="72"/>
      <c r="F50" s="72"/>
      <c r="G50" s="89">
        <f>SUM(G51)</f>
        <v>26.5</v>
      </c>
      <c r="H50" s="89"/>
      <c r="I50" s="89"/>
      <c r="J50" s="89"/>
      <c r="K50" s="89"/>
      <c r="L50" s="89"/>
      <c r="M50" s="89"/>
      <c r="N50" s="89"/>
      <c r="O50" s="97">
        <f>O51</f>
        <v>27.7</v>
      </c>
      <c r="P50" s="98"/>
      <c r="Q50" s="98"/>
      <c r="R50" s="98"/>
      <c r="S50" s="99"/>
      <c r="T50" s="109">
        <f>T51</f>
        <v>28.8</v>
      </c>
      <c r="U50" s="109"/>
      <c r="V50" s="109"/>
    </row>
    <row r="51" spans="1:22" s="1" customFormat="1" ht="90" customHeight="1">
      <c r="A51" s="25" t="s">
        <v>124</v>
      </c>
      <c r="B51" s="10" t="s">
        <v>14</v>
      </c>
      <c r="C51" s="10" t="s">
        <v>35</v>
      </c>
      <c r="D51" s="61" t="s">
        <v>37</v>
      </c>
      <c r="E51" s="61"/>
      <c r="F51" s="10">
        <v>240</v>
      </c>
      <c r="G51" s="62">
        <v>26.5</v>
      </c>
      <c r="H51" s="62"/>
      <c r="I51" s="62"/>
      <c r="J51" s="62"/>
      <c r="K51" s="62"/>
      <c r="L51" s="62"/>
      <c r="M51" s="62"/>
      <c r="N51" s="62"/>
      <c r="O51" s="53">
        <v>27.7</v>
      </c>
      <c r="P51" s="54"/>
      <c r="Q51" s="54"/>
      <c r="R51" s="54"/>
      <c r="S51" s="55"/>
      <c r="T51" s="96">
        <v>28.8</v>
      </c>
      <c r="U51" s="96"/>
      <c r="V51" s="96"/>
    </row>
    <row r="52" spans="1:22" s="1" customFormat="1" ht="53.25" customHeight="1">
      <c r="A52" s="24" t="s">
        <v>39</v>
      </c>
      <c r="B52" s="72" t="s">
        <v>38</v>
      </c>
      <c r="C52" s="72"/>
      <c r="D52" s="72"/>
      <c r="E52" s="72"/>
      <c r="F52" s="72"/>
      <c r="G52" s="89">
        <f>SUM(G53:N54)</f>
        <v>99.3</v>
      </c>
      <c r="H52" s="89"/>
      <c r="I52" s="89"/>
      <c r="J52" s="89"/>
      <c r="K52" s="89"/>
      <c r="L52" s="89"/>
      <c r="M52" s="89"/>
      <c r="N52" s="89"/>
      <c r="O52" s="97">
        <f>O53+O54</f>
        <v>12.4</v>
      </c>
      <c r="P52" s="98"/>
      <c r="Q52" s="98"/>
      <c r="R52" s="98"/>
      <c r="S52" s="99"/>
      <c r="T52" s="109">
        <f>T54+T53</f>
        <v>12.4</v>
      </c>
      <c r="U52" s="109"/>
      <c r="V52" s="109"/>
    </row>
    <row r="53" spans="1:22" s="1" customFormat="1" ht="72" customHeight="1" hidden="1">
      <c r="A53" s="44" t="s">
        <v>159</v>
      </c>
      <c r="B53" s="10" t="s">
        <v>14</v>
      </c>
      <c r="C53" s="10" t="s">
        <v>38</v>
      </c>
      <c r="D53" s="61">
        <v>1000170190</v>
      </c>
      <c r="E53" s="61"/>
      <c r="F53" s="10">
        <v>240</v>
      </c>
      <c r="G53" s="57">
        <v>0</v>
      </c>
      <c r="H53" s="58"/>
      <c r="I53" s="58"/>
      <c r="J53" s="58"/>
      <c r="K53" s="58"/>
      <c r="L53" s="58"/>
      <c r="M53" s="58"/>
      <c r="N53" s="59"/>
      <c r="O53" s="57">
        <v>0</v>
      </c>
      <c r="P53" s="58"/>
      <c r="Q53" s="58"/>
      <c r="R53" s="58"/>
      <c r="S53" s="59"/>
      <c r="T53" s="57">
        <v>0</v>
      </c>
      <c r="U53" s="58"/>
      <c r="V53" s="59"/>
    </row>
    <row r="54" spans="1:22" s="1" customFormat="1" ht="93" customHeight="1">
      <c r="A54" s="42" t="s">
        <v>160</v>
      </c>
      <c r="B54" s="10" t="s">
        <v>14</v>
      </c>
      <c r="C54" s="10" t="s">
        <v>38</v>
      </c>
      <c r="D54" s="61">
        <v>2000070570</v>
      </c>
      <c r="E54" s="61"/>
      <c r="F54" s="10">
        <v>240</v>
      </c>
      <c r="G54" s="62">
        <v>99.3</v>
      </c>
      <c r="H54" s="62"/>
      <c r="I54" s="62"/>
      <c r="J54" s="62"/>
      <c r="K54" s="62"/>
      <c r="L54" s="62"/>
      <c r="M54" s="62"/>
      <c r="N54" s="62"/>
      <c r="O54" s="53">
        <v>12.4</v>
      </c>
      <c r="P54" s="54"/>
      <c r="Q54" s="54"/>
      <c r="R54" s="54"/>
      <c r="S54" s="55"/>
      <c r="T54" s="53">
        <v>12.4</v>
      </c>
      <c r="U54" s="54"/>
      <c r="V54" s="55"/>
    </row>
    <row r="55" spans="1:22" s="1" customFormat="1" ht="32.25" customHeight="1">
      <c r="A55" s="24" t="s">
        <v>41</v>
      </c>
      <c r="B55" s="72" t="s">
        <v>40</v>
      </c>
      <c r="C55" s="72"/>
      <c r="D55" s="72"/>
      <c r="E55" s="72"/>
      <c r="F55" s="72"/>
      <c r="G55" s="89">
        <f>SUM(G56:N59)</f>
        <v>30629</v>
      </c>
      <c r="H55" s="89"/>
      <c r="I55" s="89"/>
      <c r="J55" s="89"/>
      <c r="K55" s="89"/>
      <c r="L55" s="89"/>
      <c r="M55" s="89"/>
      <c r="N55" s="89"/>
      <c r="O55" s="97">
        <f>O56+O59+O58</f>
        <v>12723.5</v>
      </c>
      <c r="P55" s="98"/>
      <c r="Q55" s="98"/>
      <c r="R55" s="98"/>
      <c r="S55" s="99"/>
      <c r="T55" s="89">
        <f>T56+T59+T58</f>
        <v>7798.1</v>
      </c>
      <c r="U55" s="89"/>
      <c r="V55" s="89"/>
    </row>
    <row r="56" spans="1:22" s="1" customFormat="1" ht="120" customHeight="1">
      <c r="A56" s="25" t="s">
        <v>188</v>
      </c>
      <c r="B56" s="10" t="s">
        <v>14</v>
      </c>
      <c r="C56" s="10" t="s">
        <v>40</v>
      </c>
      <c r="D56" s="61">
        <v>2000043180</v>
      </c>
      <c r="E56" s="61"/>
      <c r="F56" s="10">
        <v>240</v>
      </c>
      <c r="G56" s="62">
        <v>18560</v>
      </c>
      <c r="H56" s="62"/>
      <c r="I56" s="62"/>
      <c r="J56" s="62"/>
      <c r="K56" s="62"/>
      <c r="L56" s="62"/>
      <c r="M56" s="62"/>
      <c r="N56" s="62"/>
      <c r="O56" s="53">
        <v>0</v>
      </c>
      <c r="P56" s="54"/>
      <c r="Q56" s="54"/>
      <c r="R56" s="54"/>
      <c r="S56" s="55"/>
      <c r="T56" s="62">
        <v>0</v>
      </c>
      <c r="U56" s="62"/>
      <c r="V56" s="62"/>
    </row>
    <row r="57" spans="1:22" s="1" customFormat="1" ht="90" customHeight="1">
      <c r="A57" s="51" t="s">
        <v>189</v>
      </c>
      <c r="B57" s="52" t="s">
        <v>14</v>
      </c>
      <c r="C57" s="52" t="s">
        <v>40</v>
      </c>
      <c r="D57" s="56" t="s">
        <v>190</v>
      </c>
      <c r="E57" s="77"/>
      <c r="F57" s="52">
        <v>240</v>
      </c>
      <c r="G57" s="53">
        <v>4640</v>
      </c>
      <c r="H57" s="54"/>
      <c r="I57" s="54"/>
      <c r="J57" s="54"/>
      <c r="K57" s="54"/>
      <c r="L57" s="54"/>
      <c r="M57" s="54"/>
      <c r="N57" s="55"/>
      <c r="O57" s="53">
        <v>0</v>
      </c>
      <c r="P57" s="54"/>
      <c r="Q57" s="54"/>
      <c r="R57" s="54"/>
      <c r="S57" s="55"/>
      <c r="T57" s="53">
        <v>0</v>
      </c>
      <c r="U57" s="54"/>
      <c r="V57" s="55"/>
    </row>
    <row r="58" spans="1:22" s="1" customFormat="1" ht="49.5" customHeight="1">
      <c r="A58" s="25" t="s">
        <v>125</v>
      </c>
      <c r="B58" s="10" t="s">
        <v>14</v>
      </c>
      <c r="C58" s="10" t="s">
        <v>40</v>
      </c>
      <c r="D58" s="61" t="s">
        <v>42</v>
      </c>
      <c r="E58" s="61"/>
      <c r="F58" s="10">
        <v>240</v>
      </c>
      <c r="G58" s="62">
        <v>7429</v>
      </c>
      <c r="H58" s="62"/>
      <c r="I58" s="62"/>
      <c r="J58" s="62"/>
      <c r="K58" s="62"/>
      <c r="L58" s="62"/>
      <c r="M58" s="62"/>
      <c r="N58" s="62"/>
      <c r="O58" s="53">
        <v>12723.5</v>
      </c>
      <c r="P58" s="54"/>
      <c r="Q58" s="54"/>
      <c r="R58" s="54"/>
      <c r="S58" s="55"/>
      <c r="T58" s="62">
        <v>7798.1</v>
      </c>
      <c r="U58" s="62"/>
      <c r="V58" s="62"/>
    </row>
    <row r="59" spans="1:22" s="1" customFormat="1" ht="25.5" customHeight="1" hidden="1">
      <c r="A59" s="25" t="s">
        <v>168</v>
      </c>
      <c r="B59" s="10" t="s">
        <v>14</v>
      </c>
      <c r="C59" s="10" t="s">
        <v>40</v>
      </c>
      <c r="D59" s="61" t="s">
        <v>42</v>
      </c>
      <c r="E59" s="61"/>
      <c r="F59" s="10">
        <v>410</v>
      </c>
      <c r="G59" s="62">
        <v>0</v>
      </c>
      <c r="H59" s="62"/>
      <c r="I59" s="62"/>
      <c r="J59" s="62"/>
      <c r="K59" s="62"/>
      <c r="L59" s="62"/>
      <c r="M59" s="62"/>
      <c r="N59" s="62"/>
      <c r="O59" s="53">
        <v>0</v>
      </c>
      <c r="P59" s="54"/>
      <c r="Q59" s="54"/>
      <c r="R59" s="54"/>
      <c r="S59" s="55"/>
      <c r="T59" s="62">
        <v>0</v>
      </c>
      <c r="U59" s="62"/>
      <c r="V59" s="62"/>
    </row>
    <row r="60" spans="1:22" s="1" customFormat="1" ht="29.25" customHeight="1">
      <c r="A60" s="24" t="s">
        <v>44</v>
      </c>
      <c r="B60" s="72" t="s">
        <v>43</v>
      </c>
      <c r="C60" s="72"/>
      <c r="D60" s="72"/>
      <c r="E60" s="72"/>
      <c r="F60" s="72"/>
      <c r="G60" s="89">
        <f>SUM(G61:N66)</f>
        <v>7834.1</v>
      </c>
      <c r="H60" s="89"/>
      <c r="I60" s="89"/>
      <c r="J60" s="89"/>
      <c r="K60" s="89"/>
      <c r="L60" s="89"/>
      <c r="M60" s="89"/>
      <c r="N60" s="89"/>
      <c r="O60" s="97">
        <f>O62+O64+O65+O63+O66+O61</f>
        <v>8009.5</v>
      </c>
      <c r="P60" s="98"/>
      <c r="Q60" s="98"/>
      <c r="R60" s="98"/>
      <c r="S60" s="99"/>
      <c r="T60" s="89">
        <f>T62+T64+T65+T63+T66+T61</f>
        <v>8305.800000000001</v>
      </c>
      <c r="U60" s="89"/>
      <c r="V60" s="89"/>
    </row>
    <row r="61" spans="1:22" s="1" customFormat="1" ht="80.25" customHeight="1">
      <c r="A61" s="44" t="s">
        <v>169</v>
      </c>
      <c r="B61" s="45" t="s">
        <v>14</v>
      </c>
      <c r="C61" s="45" t="s">
        <v>43</v>
      </c>
      <c r="D61" s="76" t="s">
        <v>170</v>
      </c>
      <c r="E61" s="76"/>
      <c r="F61" s="45">
        <v>810</v>
      </c>
      <c r="G61" s="60">
        <v>75</v>
      </c>
      <c r="H61" s="60"/>
      <c r="I61" s="60"/>
      <c r="J61" s="60"/>
      <c r="K61" s="60"/>
      <c r="L61" s="60"/>
      <c r="M61" s="60"/>
      <c r="N61" s="60"/>
      <c r="O61" s="57">
        <v>0</v>
      </c>
      <c r="P61" s="58"/>
      <c r="Q61" s="58"/>
      <c r="R61" s="58"/>
      <c r="S61" s="59"/>
      <c r="T61" s="60">
        <v>0</v>
      </c>
      <c r="U61" s="60"/>
      <c r="V61" s="60"/>
    </row>
    <row r="62" spans="1:22" s="1" customFormat="1" ht="61.5" customHeight="1">
      <c r="A62" s="44" t="s">
        <v>156</v>
      </c>
      <c r="B62" s="45" t="s">
        <v>14</v>
      </c>
      <c r="C62" s="45" t="s">
        <v>43</v>
      </c>
      <c r="D62" s="121" t="s">
        <v>45</v>
      </c>
      <c r="E62" s="121"/>
      <c r="F62" s="45">
        <v>240</v>
      </c>
      <c r="G62" s="60">
        <v>150</v>
      </c>
      <c r="H62" s="60"/>
      <c r="I62" s="60"/>
      <c r="J62" s="60"/>
      <c r="K62" s="60"/>
      <c r="L62" s="60"/>
      <c r="M62" s="60"/>
      <c r="N62" s="60"/>
      <c r="O62" s="57">
        <v>155.6</v>
      </c>
      <c r="P62" s="58"/>
      <c r="Q62" s="58"/>
      <c r="R62" s="58"/>
      <c r="S62" s="59"/>
      <c r="T62" s="60">
        <v>161.3</v>
      </c>
      <c r="U62" s="60"/>
      <c r="V62" s="60"/>
    </row>
    <row r="63" spans="1:22" s="1" customFormat="1" ht="72" customHeight="1">
      <c r="A63" s="42" t="s">
        <v>157</v>
      </c>
      <c r="B63" s="10" t="s">
        <v>14</v>
      </c>
      <c r="C63" s="10" t="s">
        <v>43</v>
      </c>
      <c r="D63" s="61">
        <v>2000070470</v>
      </c>
      <c r="E63" s="61"/>
      <c r="F63" s="10">
        <v>240</v>
      </c>
      <c r="G63" s="53">
        <v>700</v>
      </c>
      <c r="H63" s="54"/>
      <c r="I63" s="54"/>
      <c r="J63" s="54"/>
      <c r="K63" s="54"/>
      <c r="L63" s="54"/>
      <c r="M63" s="54"/>
      <c r="N63" s="55"/>
      <c r="O63" s="115">
        <v>725.9</v>
      </c>
      <c r="P63" s="116"/>
      <c r="Q63" s="116"/>
      <c r="R63" s="116"/>
      <c r="S63" s="117"/>
      <c r="T63" s="53">
        <v>752.8</v>
      </c>
      <c r="U63" s="54"/>
      <c r="V63" s="55"/>
    </row>
    <row r="64" spans="1:22" s="1" customFormat="1" ht="80.25" customHeight="1">
      <c r="A64" s="25" t="s">
        <v>126</v>
      </c>
      <c r="B64" s="10" t="s">
        <v>14</v>
      </c>
      <c r="C64" s="10" t="s">
        <v>43</v>
      </c>
      <c r="D64" s="61" t="s">
        <v>46</v>
      </c>
      <c r="E64" s="61"/>
      <c r="F64" s="10">
        <v>110</v>
      </c>
      <c r="G64" s="62">
        <v>6059.5</v>
      </c>
      <c r="H64" s="62"/>
      <c r="I64" s="62"/>
      <c r="J64" s="62"/>
      <c r="K64" s="62"/>
      <c r="L64" s="62"/>
      <c r="M64" s="62"/>
      <c r="N64" s="62"/>
      <c r="O64" s="53">
        <v>6283.6</v>
      </c>
      <c r="P64" s="54"/>
      <c r="Q64" s="54"/>
      <c r="R64" s="54"/>
      <c r="S64" s="55"/>
      <c r="T64" s="62">
        <v>6516.1</v>
      </c>
      <c r="U64" s="62"/>
      <c r="V64" s="62"/>
    </row>
    <row r="65" spans="1:22" s="1" customFormat="1" ht="96.75" customHeight="1">
      <c r="A65" s="25" t="s">
        <v>127</v>
      </c>
      <c r="B65" s="10" t="s">
        <v>14</v>
      </c>
      <c r="C65" s="10" t="s">
        <v>43</v>
      </c>
      <c r="D65" s="61" t="s">
        <v>46</v>
      </c>
      <c r="E65" s="61"/>
      <c r="F65" s="10">
        <v>240</v>
      </c>
      <c r="G65" s="62">
        <v>849.6</v>
      </c>
      <c r="H65" s="62"/>
      <c r="I65" s="62"/>
      <c r="J65" s="62"/>
      <c r="K65" s="62"/>
      <c r="L65" s="62"/>
      <c r="M65" s="62"/>
      <c r="N65" s="62"/>
      <c r="O65" s="53">
        <v>844.4</v>
      </c>
      <c r="P65" s="54"/>
      <c r="Q65" s="54"/>
      <c r="R65" s="54"/>
      <c r="S65" s="55"/>
      <c r="T65" s="62">
        <v>875.6</v>
      </c>
      <c r="U65" s="62"/>
      <c r="V65" s="62"/>
    </row>
    <row r="66" spans="1:22" s="1" customFormat="1" ht="61.5" customHeight="1" hidden="1">
      <c r="A66" s="42" t="s">
        <v>161</v>
      </c>
      <c r="B66" s="10" t="s">
        <v>14</v>
      </c>
      <c r="C66" s="10" t="s">
        <v>43</v>
      </c>
      <c r="D66" s="61" t="s">
        <v>46</v>
      </c>
      <c r="E66" s="61"/>
      <c r="F66" s="10">
        <v>850</v>
      </c>
      <c r="G66" s="53">
        <v>0</v>
      </c>
      <c r="H66" s="54"/>
      <c r="I66" s="54"/>
      <c r="J66" s="54"/>
      <c r="K66" s="54"/>
      <c r="L66" s="54"/>
      <c r="M66" s="54"/>
      <c r="N66" s="55"/>
      <c r="O66" s="53">
        <v>0</v>
      </c>
      <c r="P66" s="54"/>
      <c r="Q66" s="54"/>
      <c r="R66" s="54"/>
      <c r="S66" s="55"/>
      <c r="T66" s="53">
        <v>0</v>
      </c>
      <c r="U66" s="54"/>
      <c r="V66" s="55"/>
    </row>
    <row r="67" spans="1:22" s="1" customFormat="1" ht="27.75" customHeight="1">
      <c r="A67" s="24" t="s">
        <v>48</v>
      </c>
      <c r="B67" s="72" t="s">
        <v>47</v>
      </c>
      <c r="C67" s="72"/>
      <c r="D67" s="72"/>
      <c r="E67" s="72"/>
      <c r="F67" s="72"/>
      <c r="G67" s="89">
        <f>SUM(G68:N71)</f>
        <v>3601</v>
      </c>
      <c r="H67" s="89"/>
      <c r="I67" s="89"/>
      <c r="J67" s="89"/>
      <c r="K67" s="89"/>
      <c r="L67" s="89"/>
      <c r="M67" s="89"/>
      <c r="N67" s="89"/>
      <c r="O67" s="97">
        <f>SUM(O68:S71)</f>
        <v>2461</v>
      </c>
      <c r="P67" s="98"/>
      <c r="Q67" s="98"/>
      <c r="R67" s="98"/>
      <c r="S67" s="99"/>
      <c r="T67" s="97">
        <f>SUM(T68:V71)</f>
        <v>2445</v>
      </c>
      <c r="U67" s="98"/>
      <c r="V67" s="99"/>
    </row>
    <row r="68" spans="1:22" s="1" customFormat="1" ht="58.5" customHeight="1">
      <c r="A68" s="25" t="s">
        <v>128</v>
      </c>
      <c r="B68" s="10" t="s">
        <v>14</v>
      </c>
      <c r="C68" s="10" t="s">
        <v>47</v>
      </c>
      <c r="D68" s="61" t="s">
        <v>49</v>
      </c>
      <c r="E68" s="61"/>
      <c r="F68" s="10">
        <v>240</v>
      </c>
      <c r="G68" s="62">
        <v>517.7</v>
      </c>
      <c r="H68" s="62"/>
      <c r="I68" s="62"/>
      <c r="J68" s="62"/>
      <c r="K68" s="62"/>
      <c r="L68" s="62"/>
      <c r="M68" s="62"/>
      <c r="N68" s="62"/>
      <c r="O68" s="53">
        <v>714.259</v>
      </c>
      <c r="P68" s="54"/>
      <c r="Q68" s="54"/>
      <c r="R68" s="54"/>
      <c r="S68" s="55"/>
      <c r="T68" s="53">
        <v>740.733</v>
      </c>
      <c r="U68" s="54"/>
      <c r="V68" s="55"/>
    </row>
    <row r="69" spans="1:22" s="1" customFormat="1" ht="141.75" customHeight="1">
      <c r="A69" s="42" t="s">
        <v>162</v>
      </c>
      <c r="B69" s="10" t="s">
        <v>14</v>
      </c>
      <c r="C69" s="10" t="s">
        <v>47</v>
      </c>
      <c r="D69" s="61" t="s">
        <v>49</v>
      </c>
      <c r="E69" s="61"/>
      <c r="F69" s="10">
        <v>830</v>
      </c>
      <c r="G69" s="53">
        <v>1584</v>
      </c>
      <c r="H69" s="54"/>
      <c r="I69" s="54"/>
      <c r="J69" s="54"/>
      <c r="K69" s="54"/>
      <c r="L69" s="54"/>
      <c r="M69" s="54"/>
      <c r="N69" s="55"/>
      <c r="O69" s="53">
        <v>192</v>
      </c>
      <c r="P69" s="54"/>
      <c r="Q69" s="54"/>
      <c r="R69" s="54"/>
      <c r="S69" s="55"/>
      <c r="T69" s="53">
        <v>92</v>
      </c>
      <c r="U69" s="54"/>
      <c r="V69" s="55"/>
    </row>
    <row r="70" spans="1:22" s="1" customFormat="1" ht="51" customHeight="1" hidden="1">
      <c r="A70" s="42" t="s">
        <v>163</v>
      </c>
      <c r="B70" s="10" t="s">
        <v>14</v>
      </c>
      <c r="C70" s="10" t="s">
        <v>47</v>
      </c>
      <c r="D70" s="61">
        <v>2000070450</v>
      </c>
      <c r="E70" s="61"/>
      <c r="F70" s="10">
        <v>240</v>
      </c>
      <c r="G70" s="53">
        <v>0</v>
      </c>
      <c r="H70" s="54"/>
      <c r="I70" s="54"/>
      <c r="J70" s="54"/>
      <c r="K70" s="54"/>
      <c r="L70" s="54"/>
      <c r="M70" s="54"/>
      <c r="N70" s="55"/>
      <c r="O70" s="53">
        <v>0</v>
      </c>
      <c r="P70" s="54"/>
      <c r="Q70" s="54"/>
      <c r="R70" s="54"/>
      <c r="S70" s="55"/>
      <c r="T70" s="53">
        <v>0</v>
      </c>
      <c r="U70" s="54"/>
      <c r="V70" s="55"/>
    </row>
    <row r="71" spans="1:22" s="1" customFormat="1" ht="90" customHeight="1">
      <c r="A71" s="25" t="s">
        <v>129</v>
      </c>
      <c r="B71" s="10" t="s">
        <v>14</v>
      </c>
      <c r="C71" s="10" t="s">
        <v>47</v>
      </c>
      <c r="D71" s="61" t="s">
        <v>50</v>
      </c>
      <c r="E71" s="61"/>
      <c r="F71" s="10">
        <v>240</v>
      </c>
      <c r="G71" s="62">
        <v>1499.3</v>
      </c>
      <c r="H71" s="62"/>
      <c r="I71" s="62"/>
      <c r="J71" s="62"/>
      <c r="K71" s="62"/>
      <c r="L71" s="62"/>
      <c r="M71" s="62"/>
      <c r="N71" s="62"/>
      <c r="O71" s="53">
        <v>1554.741</v>
      </c>
      <c r="P71" s="54"/>
      <c r="Q71" s="54"/>
      <c r="R71" s="54"/>
      <c r="S71" s="55"/>
      <c r="T71" s="53">
        <v>1612.267</v>
      </c>
      <c r="U71" s="54"/>
      <c r="V71" s="55"/>
    </row>
    <row r="72" spans="1:22" s="1" customFormat="1" ht="25.5" customHeight="1">
      <c r="A72" s="24" t="s">
        <v>52</v>
      </c>
      <c r="B72" s="72" t="s">
        <v>51</v>
      </c>
      <c r="C72" s="72"/>
      <c r="D72" s="72"/>
      <c r="E72" s="72"/>
      <c r="F72" s="72"/>
      <c r="G72" s="89">
        <f>SUM(G73:N76)</f>
        <v>133464.4</v>
      </c>
      <c r="H72" s="89"/>
      <c r="I72" s="89"/>
      <c r="J72" s="89"/>
      <c r="K72" s="89"/>
      <c r="L72" s="89"/>
      <c r="M72" s="89"/>
      <c r="N72" s="89"/>
      <c r="O72" s="97">
        <f>SUM(O75:S76)</f>
        <v>1415.7</v>
      </c>
      <c r="P72" s="98"/>
      <c r="Q72" s="98"/>
      <c r="R72" s="98"/>
      <c r="S72" s="99"/>
      <c r="T72" s="89">
        <f>SUM(T75:V76)</f>
        <v>719.2</v>
      </c>
      <c r="U72" s="89"/>
      <c r="V72" s="89"/>
    </row>
    <row r="73" spans="1:22" ht="48.75" customHeight="1">
      <c r="A73" s="46" t="s">
        <v>176</v>
      </c>
      <c r="B73" s="47" t="s">
        <v>14</v>
      </c>
      <c r="C73" s="47" t="s">
        <v>51</v>
      </c>
      <c r="D73" s="56">
        <v>2000043220</v>
      </c>
      <c r="E73" s="56"/>
      <c r="F73" s="47">
        <v>410</v>
      </c>
      <c r="G73" s="57">
        <v>16100</v>
      </c>
      <c r="H73" s="58"/>
      <c r="I73" s="58"/>
      <c r="J73" s="58"/>
      <c r="K73" s="58"/>
      <c r="L73" s="58"/>
      <c r="M73" s="58"/>
      <c r="N73" s="59"/>
      <c r="O73" s="57">
        <v>0</v>
      </c>
      <c r="P73" s="58"/>
      <c r="Q73" s="58"/>
      <c r="R73" s="58"/>
      <c r="S73" s="59"/>
      <c r="T73" s="57">
        <v>0</v>
      </c>
      <c r="U73" s="58"/>
      <c r="V73" s="59"/>
    </row>
    <row r="74" spans="1:22" ht="57.75" customHeight="1">
      <c r="A74" s="46" t="s">
        <v>177</v>
      </c>
      <c r="B74" s="47" t="s">
        <v>14</v>
      </c>
      <c r="C74" s="47" t="s">
        <v>51</v>
      </c>
      <c r="D74" s="56" t="s">
        <v>178</v>
      </c>
      <c r="E74" s="56"/>
      <c r="F74" s="47">
        <v>410</v>
      </c>
      <c r="G74" s="57">
        <v>4025</v>
      </c>
      <c r="H74" s="58"/>
      <c r="I74" s="58"/>
      <c r="J74" s="58"/>
      <c r="K74" s="58"/>
      <c r="L74" s="58"/>
      <c r="M74" s="58"/>
      <c r="N74" s="59"/>
      <c r="O74" s="57">
        <v>0</v>
      </c>
      <c r="P74" s="58"/>
      <c r="Q74" s="58"/>
      <c r="R74" s="58"/>
      <c r="S74" s="59"/>
      <c r="T74" s="57">
        <v>0</v>
      </c>
      <c r="U74" s="58"/>
      <c r="V74" s="59"/>
    </row>
    <row r="75" spans="1:22" s="1" customFormat="1" ht="79.5" customHeight="1">
      <c r="A75" s="25" t="s">
        <v>130</v>
      </c>
      <c r="B75" s="10" t="s">
        <v>14</v>
      </c>
      <c r="C75" s="10" t="s">
        <v>51</v>
      </c>
      <c r="D75" s="61" t="s">
        <v>53</v>
      </c>
      <c r="E75" s="61"/>
      <c r="F75" s="10" t="s">
        <v>54</v>
      </c>
      <c r="G75" s="62">
        <f>3251.53-0.03</f>
        <v>3251.5</v>
      </c>
      <c r="H75" s="62"/>
      <c r="I75" s="62"/>
      <c r="J75" s="62"/>
      <c r="K75" s="62"/>
      <c r="L75" s="62"/>
      <c r="M75" s="62"/>
      <c r="N75" s="62"/>
      <c r="O75" s="53">
        <v>1415.7</v>
      </c>
      <c r="P75" s="54"/>
      <c r="Q75" s="54"/>
      <c r="R75" s="54"/>
      <c r="S75" s="55"/>
      <c r="T75" s="53">
        <v>719.2</v>
      </c>
      <c r="U75" s="54"/>
      <c r="V75" s="55"/>
    </row>
    <row r="76" spans="1:22" s="1" customFormat="1" ht="58.5" customHeight="1">
      <c r="A76" s="42" t="s">
        <v>179</v>
      </c>
      <c r="B76" s="10" t="s">
        <v>14</v>
      </c>
      <c r="C76" s="10" t="s">
        <v>51</v>
      </c>
      <c r="D76" s="121" t="s">
        <v>180</v>
      </c>
      <c r="E76" s="61"/>
      <c r="F76" s="10">
        <v>410</v>
      </c>
      <c r="G76" s="53">
        <f>110087.87+0.03</f>
        <v>110087.9</v>
      </c>
      <c r="H76" s="54"/>
      <c r="I76" s="54"/>
      <c r="J76" s="54"/>
      <c r="K76" s="54"/>
      <c r="L76" s="54"/>
      <c r="M76" s="54"/>
      <c r="N76" s="55"/>
      <c r="O76" s="53">
        <v>0</v>
      </c>
      <c r="P76" s="54"/>
      <c r="Q76" s="54"/>
      <c r="R76" s="54"/>
      <c r="S76" s="55"/>
      <c r="T76" s="53">
        <v>0</v>
      </c>
      <c r="U76" s="54"/>
      <c r="V76" s="55"/>
    </row>
    <row r="77" spans="1:22" s="1" customFormat="1" ht="24" customHeight="1">
      <c r="A77" s="24" t="s">
        <v>56</v>
      </c>
      <c r="B77" s="72" t="s">
        <v>55</v>
      </c>
      <c r="C77" s="72"/>
      <c r="D77" s="72"/>
      <c r="E77" s="72"/>
      <c r="F77" s="72"/>
      <c r="G77" s="89">
        <f>SUM(G78:N85)</f>
        <v>29269.6</v>
      </c>
      <c r="H77" s="89"/>
      <c r="I77" s="89"/>
      <c r="J77" s="89"/>
      <c r="K77" s="89"/>
      <c r="L77" s="89"/>
      <c r="M77" s="89"/>
      <c r="N77" s="89"/>
      <c r="O77" s="97">
        <f>SUM(O78:S85)</f>
        <v>28297.68</v>
      </c>
      <c r="P77" s="98"/>
      <c r="Q77" s="98"/>
      <c r="R77" s="98"/>
      <c r="S77" s="99"/>
      <c r="T77" s="89">
        <f>SUM(T78:V85)</f>
        <v>27363</v>
      </c>
      <c r="U77" s="89"/>
      <c r="V77" s="89"/>
    </row>
    <row r="78" spans="1:22" s="1" customFormat="1" ht="98.25" customHeight="1" hidden="1">
      <c r="A78" s="30" t="s">
        <v>164</v>
      </c>
      <c r="B78" s="28" t="s">
        <v>14</v>
      </c>
      <c r="C78" s="28" t="s">
        <v>55</v>
      </c>
      <c r="D78" s="110" t="s">
        <v>182</v>
      </c>
      <c r="E78" s="111"/>
      <c r="F78" s="29">
        <v>810</v>
      </c>
      <c r="G78" s="112">
        <v>0</v>
      </c>
      <c r="H78" s="113"/>
      <c r="I78" s="113"/>
      <c r="J78" s="113"/>
      <c r="K78" s="113"/>
      <c r="L78" s="113"/>
      <c r="M78" s="113"/>
      <c r="N78" s="114"/>
      <c r="O78" s="112">
        <v>0</v>
      </c>
      <c r="P78" s="113"/>
      <c r="Q78" s="113"/>
      <c r="R78" s="113"/>
      <c r="S78" s="114"/>
      <c r="T78" s="112">
        <v>0</v>
      </c>
      <c r="U78" s="113"/>
      <c r="V78" s="114"/>
    </row>
    <row r="79" spans="1:22" ht="101.25" customHeight="1">
      <c r="A79" s="48" t="s">
        <v>181</v>
      </c>
      <c r="B79" s="49" t="s">
        <v>14</v>
      </c>
      <c r="C79" s="49" t="s">
        <v>55</v>
      </c>
      <c r="D79" s="110" t="s">
        <v>182</v>
      </c>
      <c r="E79" s="111"/>
      <c r="F79" s="50">
        <v>810</v>
      </c>
      <c r="G79" s="125">
        <v>5892.754</v>
      </c>
      <c r="H79" s="126"/>
      <c r="I79" s="126"/>
      <c r="J79" s="126"/>
      <c r="K79" s="126"/>
      <c r="L79" s="126"/>
      <c r="M79" s="126"/>
      <c r="N79" s="127"/>
      <c r="O79" s="125">
        <v>0</v>
      </c>
      <c r="P79" s="126"/>
      <c r="Q79" s="126"/>
      <c r="R79" s="126"/>
      <c r="S79" s="127"/>
      <c r="T79" s="125">
        <v>0</v>
      </c>
      <c r="U79" s="126"/>
      <c r="V79" s="127"/>
    </row>
    <row r="80" spans="1:22" ht="82.5" customHeight="1">
      <c r="A80" s="48" t="s">
        <v>183</v>
      </c>
      <c r="B80" s="49" t="s">
        <v>14</v>
      </c>
      <c r="C80" s="49" t="s">
        <v>55</v>
      </c>
      <c r="D80" s="110" t="s">
        <v>182</v>
      </c>
      <c r="E80" s="111"/>
      <c r="F80" s="50">
        <v>240</v>
      </c>
      <c r="G80" s="125">
        <v>5681.986</v>
      </c>
      <c r="H80" s="126"/>
      <c r="I80" s="126"/>
      <c r="J80" s="126"/>
      <c r="K80" s="126"/>
      <c r="L80" s="126"/>
      <c r="M80" s="126"/>
      <c r="N80" s="127"/>
      <c r="O80" s="125">
        <v>11288.879</v>
      </c>
      <c r="P80" s="126"/>
      <c r="Q80" s="126"/>
      <c r="R80" s="126"/>
      <c r="S80" s="127"/>
      <c r="T80" s="125">
        <v>11753.179</v>
      </c>
      <c r="U80" s="126"/>
      <c r="V80" s="127"/>
    </row>
    <row r="81" spans="1:22" s="1" customFormat="1" ht="54" customHeight="1">
      <c r="A81" s="25" t="s">
        <v>131</v>
      </c>
      <c r="B81" s="10" t="s">
        <v>14</v>
      </c>
      <c r="C81" s="10" t="s">
        <v>55</v>
      </c>
      <c r="D81" s="61" t="s">
        <v>57</v>
      </c>
      <c r="E81" s="61"/>
      <c r="F81" s="10">
        <v>240</v>
      </c>
      <c r="G81" s="62">
        <v>9238.6</v>
      </c>
      <c r="H81" s="62"/>
      <c r="I81" s="62"/>
      <c r="J81" s="62"/>
      <c r="K81" s="62"/>
      <c r="L81" s="62"/>
      <c r="M81" s="62"/>
      <c r="N81" s="62"/>
      <c r="O81" s="53">
        <v>8239.542</v>
      </c>
      <c r="P81" s="54"/>
      <c r="Q81" s="54"/>
      <c r="R81" s="54"/>
      <c r="S81" s="55"/>
      <c r="T81" s="62">
        <v>6876.325</v>
      </c>
      <c r="U81" s="62"/>
      <c r="V81" s="62"/>
    </row>
    <row r="82" spans="1:22" s="1" customFormat="1" ht="49.5" customHeight="1">
      <c r="A82" s="25" t="s">
        <v>132</v>
      </c>
      <c r="B82" s="10" t="s">
        <v>14</v>
      </c>
      <c r="C82" s="10" t="s">
        <v>55</v>
      </c>
      <c r="D82" s="61" t="s">
        <v>58</v>
      </c>
      <c r="E82" s="61"/>
      <c r="F82" s="10">
        <v>240</v>
      </c>
      <c r="G82" s="62">
        <v>1947.475</v>
      </c>
      <c r="H82" s="62"/>
      <c r="I82" s="62"/>
      <c r="J82" s="62"/>
      <c r="K82" s="62"/>
      <c r="L82" s="62"/>
      <c r="M82" s="62"/>
      <c r="N82" s="62"/>
      <c r="O82" s="53">
        <v>2019.531</v>
      </c>
      <c r="P82" s="54"/>
      <c r="Q82" s="54"/>
      <c r="R82" s="54"/>
      <c r="S82" s="55"/>
      <c r="T82" s="62">
        <v>2094.254</v>
      </c>
      <c r="U82" s="62"/>
      <c r="V82" s="62"/>
    </row>
    <row r="83" spans="1:22" s="1" customFormat="1" ht="57" customHeight="1">
      <c r="A83" s="25" t="s">
        <v>133</v>
      </c>
      <c r="B83" s="10" t="s">
        <v>14</v>
      </c>
      <c r="C83" s="10" t="s">
        <v>55</v>
      </c>
      <c r="D83" s="61" t="s">
        <v>59</v>
      </c>
      <c r="E83" s="61"/>
      <c r="F83" s="10">
        <v>240</v>
      </c>
      <c r="G83" s="62">
        <v>1595.915</v>
      </c>
      <c r="H83" s="62"/>
      <c r="I83" s="62"/>
      <c r="J83" s="62"/>
      <c r="K83" s="62"/>
      <c r="L83" s="62"/>
      <c r="M83" s="62"/>
      <c r="N83" s="62"/>
      <c r="O83" s="53">
        <v>1654.964</v>
      </c>
      <c r="P83" s="54"/>
      <c r="Q83" s="54"/>
      <c r="R83" s="54"/>
      <c r="S83" s="55"/>
      <c r="T83" s="53">
        <v>1716.198</v>
      </c>
      <c r="U83" s="54"/>
      <c r="V83" s="55"/>
    </row>
    <row r="84" spans="1:22" s="1" customFormat="1" ht="62.25" customHeight="1">
      <c r="A84" s="25" t="s">
        <v>134</v>
      </c>
      <c r="B84" s="10" t="s">
        <v>14</v>
      </c>
      <c r="C84" s="10" t="s">
        <v>55</v>
      </c>
      <c r="D84" s="61" t="s">
        <v>60</v>
      </c>
      <c r="E84" s="61"/>
      <c r="F84" s="10">
        <v>240</v>
      </c>
      <c r="G84" s="62">
        <v>4912.87</v>
      </c>
      <c r="H84" s="62"/>
      <c r="I84" s="62"/>
      <c r="J84" s="62"/>
      <c r="K84" s="62"/>
      <c r="L84" s="62"/>
      <c r="M84" s="62"/>
      <c r="N84" s="62"/>
      <c r="O84" s="53">
        <v>5094.764</v>
      </c>
      <c r="P84" s="54"/>
      <c r="Q84" s="54"/>
      <c r="R84" s="54"/>
      <c r="S84" s="55"/>
      <c r="T84" s="53">
        <v>4923.044</v>
      </c>
      <c r="U84" s="54"/>
      <c r="V84" s="55"/>
    </row>
    <row r="85" spans="1:22" s="1" customFormat="1" ht="68.25" customHeight="1" hidden="1">
      <c r="A85" s="42" t="s">
        <v>158</v>
      </c>
      <c r="B85" s="10" t="s">
        <v>14</v>
      </c>
      <c r="C85" s="10" t="s">
        <v>55</v>
      </c>
      <c r="D85" s="61">
        <v>2000070920</v>
      </c>
      <c r="E85" s="61"/>
      <c r="F85" s="10">
        <v>240</v>
      </c>
      <c r="G85" s="53">
        <v>0</v>
      </c>
      <c r="H85" s="54"/>
      <c r="I85" s="54"/>
      <c r="J85" s="54"/>
      <c r="K85" s="54"/>
      <c r="L85" s="54"/>
      <c r="M85" s="54"/>
      <c r="N85" s="55"/>
      <c r="O85" s="53">
        <v>0</v>
      </c>
      <c r="P85" s="54"/>
      <c r="Q85" s="54"/>
      <c r="R85" s="54"/>
      <c r="S85" s="55"/>
      <c r="T85" s="53">
        <v>0</v>
      </c>
      <c r="U85" s="54"/>
      <c r="V85" s="55"/>
    </row>
    <row r="86" spans="1:22" s="1" customFormat="1" ht="41.25" customHeight="1">
      <c r="A86" s="24" t="s">
        <v>62</v>
      </c>
      <c r="B86" s="72" t="s">
        <v>61</v>
      </c>
      <c r="C86" s="72"/>
      <c r="D86" s="72"/>
      <c r="E86" s="72"/>
      <c r="F86" s="72"/>
      <c r="G86" s="89">
        <f>SUM(G87:N89)</f>
        <v>6118.199999999999</v>
      </c>
      <c r="H86" s="89"/>
      <c r="I86" s="89"/>
      <c r="J86" s="89"/>
      <c r="K86" s="89"/>
      <c r="L86" s="89"/>
      <c r="M86" s="89"/>
      <c r="N86" s="89"/>
      <c r="O86" s="97">
        <f>SUM(O87:S89)</f>
        <v>6162</v>
      </c>
      <c r="P86" s="98"/>
      <c r="Q86" s="98"/>
      <c r="R86" s="98"/>
      <c r="S86" s="99"/>
      <c r="T86" s="109">
        <f>SUM(T87:V89)</f>
        <v>6159.799999999999</v>
      </c>
      <c r="U86" s="109"/>
      <c r="V86" s="109"/>
    </row>
    <row r="87" spans="1:22" s="1" customFormat="1" ht="74.25" customHeight="1">
      <c r="A87" s="25" t="s">
        <v>135</v>
      </c>
      <c r="B87" s="10" t="s">
        <v>14</v>
      </c>
      <c r="C87" s="10" t="s">
        <v>61</v>
      </c>
      <c r="D87" s="61" t="s">
        <v>63</v>
      </c>
      <c r="E87" s="61"/>
      <c r="F87" s="10">
        <v>110</v>
      </c>
      <c r="G87" s="62">
        <v>5075.4</v>
      </c>
      <c r="H87" s="62"/>
      <c r="I87" s="62"/>
      <c r="J87" s="62"/>
      <c r="K87" s="62"/>
      <c r="L87" s="62"/>
      <c r="M87" s="62"/>
      <c r="N87" s="62"/>
      <c r="O87" s="53">
        <v>5109</v>
      </c>
      <c r="P87" s="54"/>
      <c r="Q87" s="54"/>
      <c r="R87" s="54"/>
      <c r="S87" s="55"/>
      <c r="T87" s="62">
        <v>5068.4</v>
      </c>
      <c r="U87" s="62"/>
      <c r="V87" s="62"/>
    </row>
    <row r="88" spans="1:22" s="1" customFormat="1" ht="90.75" customHeight="1">
      <c r="A88" s="25" t="s">
        <v>136</v>
      </c>
      <c r="B88" s="10" t="s">
        <v>14</v>
      </c>
      <c r="C88" s="10" t="s">
        <v>61</v>
      </c>
      <c r="D88" s="61" t="s">
        <v>63</v>
      </c>
      <c r="E88" s="61"/>
      <c r="F88" s="10">
        <v>240</v>
      </c>
      <c r="G88" s="62">
        <v>1038.9</v>
      </c>
      <c r="H88" s="62"/>
      <c r="I88" s="62"/>
      <c r="J88" s="62"/>
      <c r="K88" s="62"/>
      <c r="L88" s="62"/>
      <c r="M88" s="62"/>
      <c r="N88" s="62"/>
      <c r="O88" s="53">
        <v>1049.1</v>
      </c>
      <c r="P88" s="54"/>
      <c r="Q88" s="54"/>
      <c r="R88" s="54"/>
      <c r="S88" s="55"/>
      <c r="T88" s="62">
        <v>1087.5</v>
      </c>
      <c r="U88" s="62"/>
      <c r="V88" s="62"/>
    </row>
    <row r="89" spans="1:22" s="1" customFormat="1" ht="69" customHeight="1">
      <c r="A89" s="25" t="s">
        <v>137</v>
      </c>
      <c r="B89" s="10" t="s">
        <v>14</v>
      </c>
      <c r="C89" s="10" t="s">
        <v>61</v>
      </c>
      <c r="D89" s="61" t="s">
        <v>63</v>
      </c>
      <c r="E89" s="61"/>
      <c r="F89" s="10">
        <v>850</v>
      </c>
      <c r="G89" s="62">
        <v>3.9</v>
      </c>
      <c r="H89" s="62"/>
      <c r="I89" s="62"/>
      <c r="J89" s="62"/>
      <c r="K89" s="62"/>
      <c r="L89" s="62"/>
      <c r="M89" s="62"/>
      <c r="N89" s="62"/>
      <c r="O89" s="53">
        <v>3.9</v>
      </c>
      <c r="P89" s="54"/>
      <c r="Q89" s="54"/>
      <c r="R89" s="54"/>
      <c r="S89" s="55"/>
      <c r="T89" s="62">
        <v>3.9</v>
      </c>
      <c r="U89" s="62"/>
      <c r="V89" s="62"/>
    </row>
    <row r="90" spans="1:22" s="1" customFormat="1" ht="30" customHeight="1">
      <c r="A90" s="24" t="s">
        <v>65</v>
      </c>
      <c r="B90" s="72" t="s">
        <v>64</v>
      </c>
      <c r="C90" s="72"/>
      <c r="D90" s="72"/>
      <c r="E90" s="72"/>
      <c r="F90" s="72"/>
      <c r="G90" s="89">
        <f>SUM(G91)</f>
        <v>200</v>
      </c>
      <c r="H90" s="89"/>
      <c r="I90" s="89"/>
      <c r="J90" s="89"/>
      <c r="K90" s="89"/>
      <c r="L90" s="89"/>
      <c r="M90" s="89"/>
      <c r="N90" s="89"/>
      <c r="O90" s="97">
        <f>SUM(O91)</f>
        <v>250</v>
      </c>
      <c r="P90" s="98"/>
      <c r="Q90" s="98"/>
      <c r="R90" s="98"/>
      <c r="S90" s="99"/>
      <c r="T90" s="89">
        <f>SUM(T91)</f>
        <v>250</v>
      </c>
      <c r="U90" s="89"/>
      <c r="V90" s="89"/>
    </row>
    <row r="91" spans="1:22" s="1" customFormat="1" ht="84" customHeight="1">
      <c r="A91" s="25" t="s">
        <v>138</v>
      </c>
      <c r="B91" s="10" t="s">
        <v>14</v>
      </c>
      <c r="C91" s="10" t="s">
        <v>64</v>
      </c>
      <c r="D91" s="61" t="s">
        <v>66</v>
      </c>
      <c r="E91" s="61"/>
      <c r="F91" s="10">
        <v>240</v>
      </c>
      <c r="G91" s="62">
        <v>200</v>
      </c>
      <c r="H91" s="62"/>
      <c r="I91" s="62"/>
      <c r="J91" s="62"/>
      <c r="K91" s="62"/>
      <c r="L91" s="62"/>
      <c r="M91" s="62"/>
      <c r="N91" s="62"/>
      <c r="O91" s="53">
        <v>250</v>
      </c>
      <c r="P91" s="54"/>
      <c r="Q91" s="54"/>
      <c r="R91" s="54"/>
      <c r="S91" s="55"/>
      <c r="T91" s="62">
        <v>250</v>
      </c>
      <c r="U91" s="62"/>
      <c r="V91" s="62"/>
    </row>
    <row r="92" spans="1:22" s="1" customFormat="1" ht="19.5" customHeight="1">
      <c r="A92" s="24" t="s">
        <v>68</v>
      </c>
      <c r="B92" s="72" t="s">
        <v>67</v>
      </c>
      <c r="C92" s="72"/>
      <c r="D92" s="72"/>
      <c r="E92" s="72"/>
      <c r="F92" s="72"/>
      <c r="G92" s="89">
        <f>SUM(G93:N97)</f>
        <v>19584.405000000002</v>
      </c>
      <c r="H92" s="89"/>
      <c r="I92" s="89"/>
      <c r="J92" s="89"/>
      <c r="K92" s="89"/>
      <c r="L92" s="89"/>
      <c r="M92" s="89"/>
      <c r="N92" s="89"/>
      <c r="O92" s="97">
        <f>SUM(O93:S97)</f>
        <v>18774.1</v>
      </c>
      <c r="P92" s="98"/>
      <c r="Q92" s="98"/>
      <c r="R92" s="98"/>
      <c r="S92" s="99"/>
      <c r="T92" s="89">
        <f>SUM(T93:V97)</f>
        <v>18783</v>
      </c>
      <c r="U92" s="89"/>
      <c r="V92" s="89"/>
    </row>
    <row r="93" spans="1:22" ht="90.75" customHeight="1">
      <c r="A93" s="46" t="s">
        <v>186</v>
      </c>
      <c r="B93" s="47" t="s">
        <v>14</v>
      </c>
      <c r="C93" s="47" t="s">
        <v>67</v>
      </c>
      <c r="D93" s="56" t="s">
        <v>187</v>
      </c>
      <c r="E93" s="56"/>
      <c r="F93" s="47">
        <v>110</v>
      </c>
      <c r="G93" s="60">
        <v>2459.405</v>
      </c>
      <c r="H93" s="60"/>
      <c r="I93" s="60"/>
      <c r="J93" s="60"/>
      <c r="K93" s="60"/>
      <c r="L93" s="60"/>
      <c r="M93" s="60"/>
      <c r="N93" s="60"/>
      <c r="O93" s="57">
        <v>0</v>
      </c>
      <c r="P93" s="58"/>
      <c r="Q93" s="58"/>
      <c r="R93" s="58"/>
      <c r="S93" s="59"/>
      <c r="T93" s="60">
        <v>0</v>
      </c>
      <c r="U93" s="60"/>
      <c r="V93" s="60"/>
    </row>
    <row r="94" spans="1:22" ht="108" customHeight="1">
      <c r="A94" s="46" t="s">
        <v>192</v>
      </c>
      <c r="B94" s="47" t="s">
        <v>14</v>
      </c>
      <c r="C94" s="47" t="s">
        <v>67</v>
      </c>
      <c r="D94" s="56" t="s">
        <v>193</v>
      </c>
      <c r="E94" s="56"/>
      <c r="F94" s="47">
        <v>110</v>
      </c>
      <c r="G94" s="57">
        <v>614.85</v>
      </c>
      <c r="H94" s="58"/>
      <c r="I94" s="58"/>
      <c r="J94" s="58"/>
      <c r="K94" s="58"/>
      <c r="L94" s="58"/>
      <c r="M94" s="58"/>
      <c r="N94" s="59"/>
      <c r="O94" s="57">
        <v>0</v>
      </c>
      <c r="P94" s="58"/>
      <c r="Q94" s="58"/>
      <c r="R94" s="58"/>
      <c r="S94" s="59"/>
      <c r="T94" s="57">
        <v>0</v>
      </c>
      <c r="U94" s="58"/>
      <c r="V94" s="59"/>
    </row>
    <row r="95" spans="1:22" s="1" customFormat="1" ht="60.75" customHeight="1">
      <c r="A95" s="25" t="s">
        <v>139</v>
      </c>
      <c r="B95" s="10" t="s">
        <v>14</v>
      </c>
      <c r="C95" s="10" t="s">
        <v>67</v>
      </c>
      <c r="D95" s="61" t="s">
        <v>69</v>
      </c>
      <c r="E95" s="61"/>
      <c r="F95" s="10">
        <v>110</v>
      </c>
      <c r="G95" s="62">
        <v>13458.75</v>
      </c>
      <c r="H95" s="62"/>
      <c r="I95" s="62"/>
      <c r="J95" s="62"/>
      <c r="K95" s="62"/>
      <c r="L95" s="62"/>
      <c r="M95" s="62"/>
      <c r="N95" s="62"/>
      <c r="O95" s="53">
        <v>14073.6</v>
      </c>
      <c r="P95" s="54"/>
      <c r="Q95" s="54"/>
      <c r="R95" s="54"/>
      <c r="S95" s="55"/>
      <c r="T95" s="62">
        <v>14073.6</v>
      </c>
      <c r="U95" s="62"/>
      <c r="V95" s="62"/>
    </row>
    <row r="96" spans="1:22" s="1" customFormat="1" ht="70.5" customHeight="1">
      <c r="A96" s="25" t="s">
        <v>140</v>
      </c>
      <c r="B96" s="10" t="s">
        <v>14</v>
      </c>
      <c r="C96" s="10" t="s">
        <v>67</v>
      </c>
      <c r="D96" s="61" t="s">
        <v>69</v>
      </c>
      <c r="E96" s="61"/>
      <c r="F96" s="10">
        <v>240</v>
      </c>
      <c r="G96" s="62">
        <v>3041.4</v>
      </c>
      <c r="H96" s="62"/>
      <c r="I96" s="62"/>
      <c r="J96" s="62"/>
      <c r="K96" s="62"/>
      <c r="L96" s="62"/>
      <c r="M96" s="62"/>
      <c r="N96" s="62"/>
      <c r="O96" s="53">
        <v>4690.5</v>
      </c>
      <c r="P96" s="54"/>
      <c r="Q96" s="54"/>
      <c r="R96" s="54"/>
      <c r="S96" s="55"/>
      <c r="T96" s="62">
        <v>4699.4</v>
      </c>
      <c r="U96" s="62"/>
      <c r="V96" s="62"/>
    </row>
    <row r="97" spans="1:22" s="1" customFormat="1" ht="56.25" customHeight="1">
      <c r="A97" s="25" t="s">
        <v>141</v>
      </c>
      <c r="B97" s="10" t="s">
        <v>14</v>
      </c>
      <c r="C97" s="10" t="s">
        <v>67</v>
      </c>
      <c r="D97" s="61" t="s">
        <v>69</v>
      </c>
      <c r="E97" s="61"/>
      <c r="F97" s="10">
        <v>850</v>
      </c>
      <c r="G97" s="62">
        <v>10</v>
      </c>
      <c r="H97" s="62"/>
      <c r="I97" s="62"/>
      <c r="J97" s="62"/>
      <c r="K97" s="62"/>
      <c r="L97" s="62"/>
      <c r="M97" s="62"/>
      <c r="N97" s="62"/>
      <c r="O97" s="53">
        <v>10</v>
      </c>
      <c r="P97" s="54"/>
      <c r="Q97" s="54"/>
      <c r="R97" s="54"/>
      <c r="S97" s="55"/>
      <c r="T97" s="62">
        <v>10</v>
      </c>
      <c r="U97" s="62"/>
      <c r="V97" s="62"/>
    </row>
    <row r="98" spans="1:22" s="1" customFormat="1" ht="24.75" customHeight="1">
      <c r="A98" s="24" t="s">
        <v>71</v>
      </c>
      <c r="B98" s="72" t="s">
        <v>70</v>
      </c>
      <c r="C98" s="72"/>
      <c r="D98" s="72"/>
      <c r="E98" s="72"/>
      <c r="F98" s="72"/>
      <c r="G98" s="89">
        <f>SUM(G99)</f>
        <v>651.1</v>
      </c>
      <c r="H98" s="89"/>
      <c r="I98" s="89"/>
      <c r="J98" s="89"/>
      <c r="K98" s="89"/>
      <c r="L98" s="89"/>
      <c r="M98" s="89"/>
      <c r="N98" s="89"/>
      <c r="O98" s="97">
        <f>O99</f>
        <v>651.1</v>
      </c>
      <c r="P98" s="98"/>
      <c r="Q98" s="98"/>
      <c r="R98" s="98"/>
      <c r="S98" s="99"/>
      <c r="T98" s="89">
        <f>T99</f>
        <v>651.1</v>
      </c>
      <c r="U98" s="89"/>
      <c r="V98" s="89"/>
    </row>
    <row r="99" spans="1:22" s="1" customFormat="1" ht="73.5" customHeight="1">
      <c r="A99" s="25" t="s">
        <v>142</v>
      </c>
      <c r="B99" s="10" t="s">
        <v>14</v>
      </c>
      <c r="C99" s="10" t="s">
        <v>70</v>
      </c>
      <c r="D99" s="61" t="s">
        <v>72</v>
      </c>
      <c r="E99" s="61"/>
      <c r="F99" s="10">
        <v>310</v>
      </c>
      <c r="G99" s="62">
        <v>651.1</v>
      </c>
      <c r="H99" s="62"/>
      <c r="I99" s="62"/>
      <c r="J99" s="62"/>
      <c r="K99" s="62"/>
      <c r="L99" s="62"/>
      <c r="M99" s="62"/>
      <c r="N99" s="62"/>
      <c r="O99" s="53">
        <v>651.1</v>
      </c>
      <c r="P99" s="54"/>
      <c r="Q99" s="54"/>
      <c r="R99" s="54"/>
      <c r="S99" s="55"/>
      <c r="T99" s="62">
        <v>651.1</v>
      </c>
      <c r="U99" s="62"/>
      <c r="V99" s="62"/>
    </row>
    <row r="100" spans="1:22" s="1" customFormat="1" ht="31.5" customHeight="1" hidden="1">
      <c r="A100" s="24" t="s">
        <v>74</v>
      </c>
      <c r="B100" s="72" t="s">
        <v>73</v>
      </c>
      <c r="C100" s="72"/>
      <c r="D100" s="72"/>
      <c r="E100" s="72"/>
      <c r="F100" s="72"/>
      <c r="G100" s="89">
        <f>SUM(G101:N102)</f>
        <v>0</v>
      </c>
      <c r="H100" s="89"/>
      <c r="I100" s="89"/>
      <c r="J100" s="89"/>
      <c r="K100" s="89"/>
      <c r="L100" s="89"/>
      <c r="M100" s="89"/>
      <c r="N100" s="89"/>
      <c r="O100" s="97">
        <f>SUM(O101:S102)</f>
        <v>0</v>
      </c>
      <c r="P100" s="98"/>
      <c r="Q100" s="98"/>
      <c r="R100" s="98"/>
      <c r="S100" s="99"/>
      <c r="T100" s="89">
        <f>SUM(T101:V102)</f>
        <v>0</v>
      </c>
      <c r="U100" s="89"/>
      <c r="V100" s="89"/>
    </row>
    <row r="101" spans="1:22" s="1" customFormat="1" ht="90.75" customHeight="1" hidden="1">
      <c r="A101" s="25" t="s">
        <v>109</v>
      </c>
      <c r="B101" s="10" t="s">
        <v>14</v>
      </c>
      <c r="C101" s="10" t="s">
        <v>73</v>
      </c>
      <c r="D101" s="61" t="s">
        <v>75</v>
      </c>
      <c r="E101" s="61"/>
      <c r="F101" s="10">
        <v>320</v>
      </c>
      <c r="G101" s="62">
        <v>0</v>
      </c>
      <c r="H101" s="62"/>
      <c r="I101" s="62"/>
      <c r="J101" s="62"/>
      <c r="K101" s="62"/>
      <c r="L101" s="62"/>
      <c r="M101" s="62"/>
      <c r="N101" s="62"/>
      <c r="O101" s="53">
        <v>0</v>
      </c>
      <c r="P101" s="54"/>
      <c r="Q101" s="54"/>
      <c r="R101" s="54"/>
      <c r="S101" s="55"/>
      <c r="T101" s="62">
        <v>0</v>
      </c>
      <c r="U101" s="62"/>
      <c r="V101" s="62"/>
    </row>
    <row r="102" spans="1:22" s="1" customFormat="1" ht="69.75" customHeight="1" hidden="1">
      <c r="A102" s="25" t="s">
        <v>110</v>
      </c>
      <c r="B102" s="10" t="s">
        <v>14</v>
      </c>
      <c r="C102" s="10" t="s">
        <v>73</v>
      </c>
      <c r="D102" s="61" t="s">
        <v>76</v>
      </c>
      <c r="E102" s="61"/>
      <c r="F102" s="10">
        <v>320</v>
      </c>
      <c r="G102" s="62">
        <v>0</v>
      </c>
      <c r="H102" s="62"/>
      <c r="I102" s="62"/>
      <c r="J102" s="62"/>
      <c r="K102" s="62"/>
      <c r="L102" s="62"/>
      <c r="M102" s="62"/>
      <c r="N102" s="62"/>
      <c r="O102" s="53">
        <v>0</v>
      </c>
      <c r="P102" s="54"/>
      <c r="Q102" s="54"/>
      <c r="R102" s="54"/>
      <c r="S102" s="55"/>
      <c r="T102" s="62">
        <v>0</v>
      </c>
      <c r="U102" s="62"/>
      <c r="V102" s="62"/>
    </row>
    <row r="103" spans="1:22" s="1" customFormat="1" ht="24.75" customHeight="1">
      <c r="A103" s="26" t="s">
        <v>78</v>
      </c>
      <c r="B103" s="72" t="s">
        <v>77</v>
      </c>
      <c r="C103" s="72"/>
      <c r="D103" s="72"/>
      <c r="E103" s="72"/>
      <c r="F103" s="72"/>
      <c r="G103" s="89">
        <f>SUM(G104:N104)</f>
        <v>150</v>
      </c>
      <c r="H103" s="89"/>
      <c r="I103" s="89"/>
      <c r="J103" s="89"/>
      <c r="K103" s="89"/>
      <c r="L103" s="89"/>
      <c r="M103" s="89"/>
      <c r="N103" s="89"/>
      <c r="O103" s="97">
        <f>O104</f>
        <v>200</v>
      </c>
      <c r="P103" s="98"/>
      <c r="Q103" s="98"/>
      <c r="R103" s="98"/>
      <c r="S103" s="99"/>
      <c r="T103" s="89">
        <f>T104</f>
        <v>150</v>
      </c>
      <c r="U103" s="89"/>
      <c r="V103" s="89"/>
    </row>
    <row r="104" spans="1:22" s="1" customFormat="1" ht="72" customHeight="1">
      <c r="A104" s="25" t="s">
        <v>143</v>
      </c>
      <c r="B104" s="10" t="s">
        <v>14</v>
      </c>
      <c r="C104" s="10" t="s">
        <v>77</v>
      </c>
      <c r="D104" s="61" t="s">
        <v>79</v>
      </c>
      <c r="E104" s="61"/>
      <c r="F104" s="10">
        <v>240</v>
      </c>
      <c r="G104" s="62">
        <v>150</v>
      </c>
      <c r="H104" s="62"/>
      <c r="I104" s="62"/>
      <c r="J104" s="62"/>
      <c r="K104" s="62"/>
      <c r="L104" s="62"/>
      <c r="M104" s="62"/>
      <c r="N104" s="62"/>
      <c r="O104" s="53">
        <v>200</v>
      </c>
      <c r="P104" s="54"/>
      <c r="Q104" s="54"/>
      <c r="R104" s="54"/>
      <c r="S104" s="55"/>
      <c r="T104" s="62">
        <v>150</v>
      </c>
      <c r="U104" s="62"/>
      <c r="V104" s="62"/>
    </row>
    <row r="105" spans="1:22" s="1" customFormat="1" ht="48.75" customHeight="1">
      <c r="A105" s="24" t="s">
        <v>81</v>
      </c>
      <c r="B105" s="72" t="s">
        <v>80</v>
      </c>
      <c r="C105" s="72"/>
      <c r="D105" s="72"/>
      <c r="E105" s="72"/>
      <c r="F105" s="72"/>
      <c r="G105" s="89">
        <f>SUM(G106)</f>
        <v>1214.6</v>
      </c>
      <c r="H105" s="89"/>
      <c r="I105" s="89"/>
      <c r="J105" s="89"/>
      <c r="K105" s="89"/>
      <c r="L105" s="89"/>
      <c r="M105" s="89"/>
      <c r="N105" s="89"/>
      <c r="O105" s="97">
        <f>O106</f>
        <v>1373.6</v>
      </c>
      <c r="P105" s="98"/>
      <c r="Q105" s="98"/>
      <c r="R105" s="98"/>
      <c r="S105" s="99"/>
      <c r="T105" s="89">
        <f>T106</f>
        <v>1373.5</v>
      </c>
      <c r="U105" s="89"/>
      <c r="V105" s="89"/>
    </row>
    <row r="106" spans="1:22" s="1" customFormat="1" ht="63" customHeight="1">
      <c r="A106" s="25" t="s">
        <v>111</v>
      </c>
      <c r="B106" s="10" t="s">
        <v>14</v>
      </c>
      <c r="C106" s="10" t="s">
        <v>80</v>
      </c>
      <c r="D106" s="61" t="s">
        <v>82</v>
      </c>
      <c r="E106" s="61"/>
      <c r="F106" s="10" t="s">
        <v>83</v>
      </c>
      <c r="G106" s="62">
        <v>1214.6</v>
      </c>
      <c r="H106" s="62"/>
      <c r="I106" s="62"/>
      <c r="J106" s="62"/>
      <c r="K106" s="62"/>
      <c r="L106" s="62"/>
      <c r="M106" s="62"/>
      <c r="N106" s="62"/>
      <c r="O106" s="53">
        <v>1373.6</v>
      </c>
      <c r="P106" s="54"/>
      <c r="Q106" s="54"/>
      <c r="R106" s="54"/>
      <c r="S106" s="55"/>
      <c r="T106" s="62">
        <v>1373.5</v>
      </c>
      <c r="U106" s="62"/>
      <c r="V106" s="62"/>
    </row>
    <row r="107" spans="1:22" s="1" customFormat="1" ht="18.75" customHeight="1">
      <c r="A107" s="74" t="s">
        <v>84</v>
      </c>
      <c r="B107" s="74"/>
      <c r="C107" s="74"/>
      <c r="D107" s="74"/>
      <c r="E107" s="74"/>
      <c r="F107" s="74"/>
      <c r="G107" s="103">
        <f>G28+G30+G35+G40+G42+G50+G52+G55+G60+G67+G72+G77+G86+G90+G92+G98+G100+G103+G105+G37</f>
        <v>259617.605</v>
      </c>
      <c r="H107" s="103"/>
      <c r="I107" s="103"/>
      <c r="J107" s="103"/>
      <c r="K107" s="103"/>
      <c r="L107" s="103"/>
      <c r="M107" s="103"/>
      <c r="N107" s="103"/>
      <c r="O107" s="100">
        <f>O28+O30+O35+O37+O40+O42+O50+O52+O55+O60+O67+O72+O77+O86+O90+O92+O98+O100+O103+O105</f>
        <v>103434.6</v>
      </c>
      <c r="P107" s="101"/>
      <c r="Q107" s="101"/>
      <c r="R107" s="101"/>
      <c r="S107" s="102"/>
      <c r="T107" s="104">
        <f>T28+T30+T35+T37+T40+T42+T50+T52+T55+T60+T67+T72+T77+T86+T90+T92+T98+T100+T103+T105</f>
        <v>97124.00000000001</v>
      </c>
      <c r="U107" s="104"/>
      <c r="V107" s="104"/>
    </row>
    <row r="108" spans="2:22" s="1" customFormat="1" ht="13.5" customHeight="1">
      <c r="B108" s="73" t="s">
        <v>0</v>
      </c>
      <c r="C108" s="73"/>
      <c r="D108" s="73"/>
      <c r="E108" s="73"/>
      <c r="F108" s="73"/>
      <c r="G108" s="73"/>
      <c r="H108" s="73"/>
      <c r="I108" s="73"/>
      <c r="J108" s="73"/>
      <c r="K108" s="73"/>
      <c r="L108" s="73"/>
      <c r="M108" s="73"/>
      <c r="N108" s="73"/>
      <c r="O108" s="73"/>
      <c r="P108" s="73"/>
      <c r="Q108" s="73"/>
      <c r="R108" s="73"/>
      <c r="S108" s="73"/>
      <c r="T108" s="73"/>
      <c r="U108" s="73"/>
      <c r="V108" s="73"/>
    </row>
    <row r="109" spans="2:22" s="1" customFormat="1" ht="13.5" customHeight="1">
      <c r="B109" s="73" t="s">
        <v>0</v>
      </c>
      <c r="C109" s="73"/>
      <c r="D109" s="73"/>
      <c r="E109" s="73"/>
      <c r="F109" s="73"/>
      <c r="G109" s="73"/>
      <c r="H109" s="73"/>
      <c r="I109" s="73"/>
      <c r="J109" s="73"/>
      <c r="K109" s="73"/>
      <c r="L109" s="73"/>
      <c r="M109" s="73"/>
      <c r="N109" s="73"/>
      <c r="O109" s="73"/>
      <c r="P109" s="73"/>
      <c r="Q109" s="73"/>
      <c r="R109" s="73"/>
      <c r="S109" s="73"/>
      <c r="T109" s="73"/>
      <c r="U109" s="73"/>
      <c r="V109" s="73"/>
    </row>
    <row r="110" spans="1:22" s="1" customFormat="1" ht="13.5" customHeight="1" hidden="1">
      <c r="A110" s="12" t="s">
        <v>85</v>
      </c>
      <c r="B110" s="12"/>
      <c r="C110" s="12"/>
      <c r="D110" s="12"/>
      <c r="E110" s="4" t="s">
        <v>0</v>
      </c>
      <c r="F110" s="4"/>
      <c r="G110" s="4"/>
      <c r="H110" s="4"/>
      <c r="I110" s="4"/>
      <c r="N110" s="105" t="s">
        <v>86</v>
      </c>
      <c r="O110" s="105"/>
      <c r="P110" s="105"/>
      <c r="Q110" s="105"/>
      <c r="R110" s="105"/>
      <c r="S110" s="105"/>
      <c r="T110" s="105"/>
      <c r="U110" s="105"/>
      <c r="V110" s="3" t="s">
        <v>0</v>
      </c>
    </row>
    <row r="111" spans="1:22" s="1" customFormat="1" ht="13.5" customHeight="1" hidden="1">
      <c r="A111" s="6" t="s">
        <v>0</v>
      </c>
      <c r="B111" s="6"/>
      <c r="C111" s="6"/>
      <c r="D111" s="6"/>
      <c r="E111" s="3" t="s">
        <v>0</v>
      </c>
      <c r="F111" s="71" t="s">
        <v>87</v>
      </c>
      <c r="G111" s="71"/>
      <c r="H111" s="5"/>
      <c r="I111" s="3" t="s">
        <v>0</v>
      </c>
      <c r="N111" s="3" t="s">
        <v>0</v>
      </c>
      <c r="O111" s="71" t="s">
        <v>88</v>
      </c>
      <c r="P111" s="71"/>
      <c r="Q111" s="71"/>
      <c r="R111" s="71"/>
      <c r="S111" s="71"/>
      <c r="T111" s="71"/>
      <c r="U111" s="73" t="s">
        <v>0</v>
      </c>
      <c r="V111" s="73"/>
    </row>
    <row r="112" spans="1:22" s="1" customFormat="1" ht="13.5" customHeight="1" hidden="1">
      <c r="A112" s="75" t="s">
        <v>0</v>
      </c>
      <c r="B112" s="75"/>
      <c r="C112" s="75"/>
      <c r="D112" s="75"/>
      <c r="E112" s="75"/>
      <c r="F112" s="75"/>
      <c r="G112" s="75"/>
      <c r="H112" s="75"/>
      <c r="I112" s="75"/>
      <c r="J112" s="75"/>
      <c r="K112" s="75"/>
      <c r="L112" s="75"/>
      <c r="M112" s="75"/>
      <c r="N112" s="75"/>
      <c r="O112" s="75"/>
      <c r="P112" s="75"/>
      <c r="Q112" s="75"/>
      <c r="R112" s="75"/>
      <c r="S112" s="75"/>
      <c r="T112" s="75"/>
      <c r="U112" s="75"/>
      <c r="V112" s="75"/>
    </row>
    <row r="113" spans="1:22" s="1" customFormat="1" ht="9" customHeight="1" hidden="1">
      <c r="A113" s="12" t="s">
        <v>89</v>
      </c>
      <c r="B113" s="69" t="s">
        <v>90</v>
      </c>
      <c r="C113" s="69"/>
      <c r="D113" s="69"/>
      <c r="E113" s="69"/>
      <c r="F113" s="69"/>
      <c r="G113" s="22"/>
      <c r="H113" s="22"/>
      <c r="I113" s="22"/>
      <c r="J113" s="15"/>
      <c r="K113" s="12"/>
      <c r="L113" s="12"/>
      <c r="M113" s="12" t="s">
        <v>0</v>
      </c>
      <c r="N113" s="15"/>
      <c r="O113" s="70" t="s">
        <v>91</v>
      </c>
      <c r="P113" s="70"/>
      <c r="Q113" s="70"/>
      <c r="R113" s="70"/>
      <c r="S113" s="70"/>
      <c r="T113" s="70"/>
      <c r="U113" s="70"/>
      <c r="V113" s="23"/>
    </row>
    <row r="114" spans="1:22" s="1" customFormat="1" ht="25.5" customHeight="1" hidden="1">
      <c r="A114" s="14" t="s">
        <v>0</v>
      </c>
      <c r="B114" s="14"/>
      <c r="C114" s="14"/>
      <c r="D114" s="63" t="s">
        <v>92</v>
      </c>
      <c r="E114" s="63"/>
      <c r="F114" s="63"/>
      <c r="G114" s="63" t="s">
        <v>87</v>
      </c>
      <c r="H114" s="63"/>
      <c r="I114" s="18"/>
      <c r="J114" s="18"/>
      <c r="L114" s="6" t="s">
        <v>0</v>
      </c>
      <c r="M114" s="3" t="s">
        <v>0</v>
      </c>
      <c r="O114" s="63" t="s">
        <v>88</v>
      </c>
      <c r="P114" s="63"/>
      <c r="Q114" s="63"/>
      <c r="R114" s="63"/>
      <c r="S114" s="63"/>
      <c r="T114" s="63"/>
      <c r="U114" s="63"/>
      <c r="V114" s="13"/>
    </row>
    <row r="115" spans="1:22" s="39" customFormat="1" ht="26.25" customHeight="1">
      <c r="A115" s="67"/>
      <c r="B115" s="67"/>
      <c r="C115" s="67"/>
      <c r="D115" s="15"/>
      <c r="E115" s="38"/>
      <c r="F115" s="38"/>
      <c r="G115" s="38"/>
      <c r="H115" s="38"/>
      <c r="I115" s="38"/>
      <c r="N115" s="69"/>
      <c r="O115" s="69"/>
      <c r="P115" s="69"/>
      <c r="Q115" s="69"/>
      <c r="R115" s="69"/>
      <c r="S115" s="69"/>
      <c r="T115" s="69"/>
      <c r="U115" s="69"/>
      <c r="V115" s="16"/>
    </row>
    <row r="116" spans="1:22" s="39" customFormat="1" ht="23.25" customHeight="1">
      <c r="A116" s="20"/>
      <c r="B116" s="20"/>
      <c r="C116" s="20"/>
      <c r="D116" s="20"/>
      <c r="E116" s="16"/>
      <c r="F116" s="63"/>
      <c r="G116" s="63"/>
      <c r="H116" s="63"/>
      <c r="I116" s="16"/>
      <c r="N116" s="16"/>
      <c r="O116" s="63"/>
      <c r="P116" s="63"/>
      <c r="Q116" s="63"/>
      <c r="R116" s="63"/>
      <c r="S116" s="63"/>
      <c r="T116" s="63"/>
      <c r="U116" s="68"/>
      <c r="V116" s="68"/>
    </row>
    <row r="117" spans="1:22" s="39" customFormat="1" ht="13.5" customHeight="1">
      <c r="A117" s="66"/>
      <c r="B117" s="66"/>
      <c r="C117" s="66"/>
      <c r="D117" s="66"/>
      <c r="E117" s="66"/>
      <c r="F117" s="66"/>
      <c r="G117" s="66"/>
      <c r="H117" s="66"/>
      <c r="I117" s="66"/>
      <c r="J117" s="66"/>
      <c r="K117" s="66"/>
      <c r="L117" s="66"/>
      <c r="M117" s="66"/>
      <c r="N117" s="66"/>
      <c r="O117" s="66"/>
      <c r="P117" s="66"/>
      <c r="Q117" s="66"/>
      <c r="R117" s="66"/>
      <c r="S117" s="66"/>
      <c r="T117" s="66"/>
      <c r="U117" s="66"/>
      <c r="V117" s="66"/>
    </row>
    <row r="118" spans="1:22" s="39" customFormat="1" ht="20.25" customHeight="1">
      <c r="A118" s="67"/>
      <c r="B118" s="67"/>
      <c r="C118" s="67"/>
      <c r="D118" s="15"/>
      <c r="E118" s="15"/>
      <c r="F118" s="65"/>
      <c r="G118" s="65"/>
      <c r="H118" s="15"/>
      <c r="I118" s="15"/>
      <c r="J118" s="15"/>
      <c r="K118" s="15"/>
      <c r="L118" s="15"/>
      <c r="M118" s="15"/>
      <c r="N118" s="65"/>
      <c r="O118" s="65"/>
      <c r="P118" s="65"/>
      <c r="Q118" s="65"/>
      <c r="R118" s="65"/>
      <c r="S118" s="65"/>
      <c r="T118" s="65"/>
      <c r="U118" s="65"/>
      <c r="V118" s="15"/>
    </row>
    <row r="119" spans="1:22" s="39" customFormat="1" ht="25.5" customHeight="1">
      <c r="A119" s="19"/>
      <c r="B119" s="19"/>
      <c r="C119" s="19"/>
      <c r="D119" s="18"/>
      <c r="E119" s="18"/>
      <c r="F119" s="63"/>
      <c r="G119" s="63"/>
      <c r="H119" s="63"/>
      <c r="I119" s="63"/>
      <c r="J119" s="18"/>
      <c r="L119" s="20"/>
      <c r="M119" s="16"/>
      <c r="O119" s="63"/>
      <c r="P119" s="63"/>
      <c r="Q119" s="63"/>
      <c r="R119" s="63"/>
      <c r="S119" s="63"/>
      <c r="T119" s="63"/>
      <c r="U119" s="63"/>
      <c r="V119" s="18"/>
    </row>
    <row r="120" spans="2:22" s="39" customFormat="1" ht="13.5" customHeight="1">
      <c r="B120" s="19"/>
      <c r="C120" s="19"/>
      <c r="D120" s="19"/>
      <c r="E120" s="19"/>
      <c r="F120" s="19"/>
      <c r="G120" s="19"/>
      <c r="H120" s="20"/>
      <c r="I120" s="18"/>
      <c r="J120" s="18"/>
      <c r="K120" s="18"/>
      <c r="L120" s="18"/>
      <c r="M120" s="20"/>
      <c r="N120" s="16"/>
      <c r="O120" s="17"/>
      <c r="P120" s="16"/>
      <c r="Q120" s="19"/>
      <c r="R120" s="19"/>
      <c r="S120" s="18"/>
      <c r="T120" s="18"/>
      <c r="U120" s="18"/>
      <c r="V120" s="18"/>
    </row>
    <row r="121" spans="1:22" s="39" customFormat="1" ht="13.5" customHeight="1">
      <c r="A121" s="40"/>
      <c r="B121" s="40"/>
      <c r="C121" s="40"/>
      <c r="D121" s="40"/>
      <c r="E121" s="40"/>
      <c r="F121" s="40"/>
      <c r="G121" s="40"/>
      <c r="H121" s="40"/>
      <c r="I121" s="40"/>
      <c r="J121" s="40"/>
      <c r="K121" s="40"/>
      <c r="L121" s="40"/>
      <c r="M121" s="40"/>
      <c r="N121" s="40"/>
      <c r="O121" s="40"/>
      <c r="P121" s="40"/>
      <c r="Q121" s="40"/>
      <c r="R121" s="40"/>
      <c r="S121" s="40"/>
      <c r="T121" s="40"/>
      <c r="U121" s="40"/>
      <c r="V121" s="40"/>
    </row>
    <row r="122" spans="1:22" s="39" customFormat="1" ht="6" customHeight="1">
      <c r="A122" s="40"/>
      <c r="B122" s="40"/>
      <c r="C122" s="40"/>
      <c r="D122" s="40"/>
      <c r="E122" s="40"/>
      <c r="F122" s="40"/>
      <c r="G122" s="40"/>
      <c r="H122" s="40"/>
      <c r="I122" s="40"/>
      <c r="J122" s="40"/>
      <c r="K122" s="40"/>
      <c r="L122" s="40"/>
      <c r="M122" s="40"/>
      <c r="N122" s="40"/>
      <c r="O122" s="40"/>
      <c r="P122" s="40"/>
      <c r="Q122" s="40"/>
      <c r="R122" s="40"/>
      <c r="S122" s="40"/>
      <c r="T122" s="40"/>
      <c r="U122" s="40"/>
      <c r="V122" s="40"/>
    </row>
    <row r="123" spans="1:22" s="39" customFormat="1" ht="13.5" customHeight="1">
      <c r="A123" s="64"/>
      <c r="B123" s="64"/>
      <c r="C123" s="64"/>
      <c r="D123" s="64"/>
      <c r="E123" s="40"/>
      <c r="F123" s="40"/>
      <c r="G123" s="40"/>
      <c r="H123" s="40"/>
      <c r="I123" s="40"/>
      <c r="J123" s="40"/>
      <c r="K123" s="40"/>
      <c r="L123" s="40"/>
      <c r="M123" s="40"/>
      <c r="N123" s="40"/>
      <c r="O123" s="40"/>
      <c r="P123" s="40"/>
      <c r="Q123" s="40"/>
      <c r="R123" s="40"/>
      <c r="S123" s="40"/>
      <c r="T123" s="40"/>
      <c r="U123" s="40"/>
      <c r="V123" s="40"/>
    </row>
    <row r="124" spans="2:22" s="41" customFormat="1" ht="12.75">
      <c r="B124" s="39"/>
      <c r="C124" s="39"/>
      <c r="D124" s="39"/>
      <c r="E124" s="39"/>
      <c r="F124" s="39"/>
      <c r="G124" s="39"/>
      <c r="H124" s="39"/>
      <c r="I124" s="39"/>
      <c r="J124" s="39"/>
      <c r="K124" s="39"/>
      <c r="L124" s="39"/>
      <c r="M124" s="39"/>
      <c r="N124" s="39"/>
      <c r="O124" s="39"/>
      <c r="P124" s="39"/>
      <c r="Q124" s="39"/>
      <c r="R124" s="39"/>
      <c r="S124" s="39"/>
      <c r="T124" s="39"/>
      <c r="U124" s="39"/>
      <c r="V124" s="39"/>
    </row>
  </sheetData>
  <sheetProtection/>
  <mergeCells count="376">
    <mergeCell ref="T76:V76"/>
    <mergeCell ref="D79:E79"/>
    <mergeCell ref="D80:E80"/>
    <mergeCell ref="G79:N79"/>
    <mergeCell ref="O79:S79"/>
    <mergeCell ref="T79:V79"/>
    <mergeCell ref="G80:N80"/>
    <mergeCell ref="T77:V77"/>
    <mergeCell ref="G77:N77"/>
    <mergeCell ref="T70:V70"/>
    <mergeCell ref="D70:E70"/>
    <mergeCell ref="O80:S80"/>
    <mergeCell ref="T80:V80"/>
    <mergeCell ref="T71:V71"/>
    <mergeCell ref="G71:N71"/>
    <mergeCell ref="G72:N72"/>
    <mergeCell ref="D76:E76"/>
    <mergeCell ref="G76:N76"/>
    <mergeCell ref="O76:S76"/>
    <mergeCell ref="O53:S53"/>
    <mergeCell ref="T53:V53"/>
    <mergeCell ref="D66:E66"/>
    <mergeCell ref="G66:N66"/>
    <mergeCell ref="O66:S66"/>
    <mergeCell ref="T66:V66"/>
    <mergeCell ref="T55:V55"/>
    <mergeCell ref="D54:E54"/>
    <mergeCell ref="T54:V54"/>
    <mergeCell ref="G54:N54"/>
    <mergeCell ref="D41:E41"/>
    <mergeCell ref="T41:V41"/>
    <mergeCell ref="B40:F40"/>
    <mergeCell ref="T40:V40"/>
    <mergeCell ref="T34:V34"/>
    <mergeCell ref="D33:E33"/>
    <mergeCell ref="T33:V33"/>
    <mergeCell ref="G33:N33"/>
    <mergeCell ref="D39:E39"/>
    <mergeCell ref="G40:N40"/>
    <mergeCell ref="B30:F30"/>
    <mergeCell ref="T30:V30"/>
    <mergeCell ref="G30:N30"/>
    <mergeCell ref="O30:S30"/>
    <mergeCell ref="O27:S27"/>
    <mergeCell ref="D29:E29"/>
    <mergeCell ref="T27:V27"/>
    <mergeCell ref="T29:V29"/>
    <mergeCell ref="B28:F28"/>
    <mergeCell ref="T28:V28"/>
    <mergeCell ref="B24:V24"/>
    <mergeCell ref="K20:T20"/>
    <mergeCell ref="U20:V20"/>
    <mergeCell ref="T26:V26"/>
    <mergeCell ref="D26:E26"/>
    <mergeCell ref="A23:V23"/>
    <mergeCell ref="D62:E62"/>
    <mergeCell ref="T62:V62"/>
    <mergeCell ref="B60:F60"/>
    <mergeCell ref="T60:V60"/>
    <mergeCell ref="B37:F37"/>
    <mergeCell ref="G37:N37"/>
    <mergeCell ref="O37:S37"/>
    <mergeCell ref="T37:V37"/>
    <mergeCell ref="G39:N39"/>
    <mergeCell ref="T39:V39"/>
    <mergeCell ref="A27:B27"/>
    <mergeCell ref="G28:N28"/>
    <mergeCell ref="G29:N29"/>
    <mergeCell ref="O28:S28"/>
    <mergeCell ref="D27:E27"/>
    <mergeCell ref="G27:N27"/>
    <mergeCell ref="O29:S29"/>
    <mergeCell ref="T35:V35"/>
    <mergeCell ref="O39:S39"/>
    <mergeCell ref="D36:E36"/>
    <mergeCell ref="G35:N35"/>
    <mergeCell ref="G36:N36"/>
    <mergeCell ref="D38:E38"/>
    <mergeCell ref="G38:N38"/>
    <mergeCell ref="O38:S38"/>
    <mergeCell ref="T38:V38"/>
    <mergeCell ref="T43:V43"/>
    <mergeCell ref="O43:S43"/>
    <mergeCell ref="O44:S44"/>
    <mergeCell ref="O42:S42"/>
    <mergeCell ref="B42:F42"/>
    <mergeCell ref="T42:V42"/>
    <mergeCell ref="D44:E44"/>
    <mergeCell ref="T47:V47"/>
    <mergeCell ref="O47:S47"/>
    <mergeCell ref="G47:N47"/>
    <mergeCell ref="G48:N48"/>
    <mergeCell ref="D47:E47"/>
    <mergeCell ref="T44:V44"/>
    <mergeCell ref="T45:V45"/>
    <mergeCell ref="O46:S46"/>
    <mergeCell ref="T46:V46"/>
    <mergeCell ref="G44:N44"/>
    <mergeCell ref="T50:V50"/>
    <mergeCell ref="D49:E49"/>
    <mergeCell ref="T49:V49"/>
    <mergeCell ref="G49:N49"/>
    <mergeCell ref="G50:N50"/>
    <mergeCell ref="D48:E48"/>
    <mergeCell ref="T48:V48"/>
    <mergeCell ref="O50:S50"/>
    <mergeCell ref="B50:F50"/>
    <mergeCell ref="T52:V52"/>
    <mergeCell ref="D51:E51"/>
    <mergeCell ref="T51:V51"/>
    <mergeCell ref="G51:N51"/>
    <mergeCell ref="G52:N52"/>
    <mergeCell ref="O51:S51"/>
    <mergeCell ref="O52:S52"/>
    <mergeCell ref="B52:F52"/>
    <mergeCell ref="O54:S54"/>
    <mergeCell ref="O55:S55"/>
    <mergeCell ref="T59:V59"/>
    <mergeCell ref="D56:E56"/>
    <mergeCell ref="T56:V56"/>
    <mergeCell ref="G56:N56"/>
    <mergeCell ref="G59:N59"/>
    <mergeCell ref="O56:S56"/>
    <mergeCell ref="O59:S59"/>
    <mergeCell ref="G58:N58"/>
    <mergeCell ref="T64:V64"/>
    <mergeCell ref="G64:N64"/>
    <mergeCell ref="O60:S60"/>
    <mergeCell ref="G60:N60"/>
    <mergeCell ref="G62:N62"/>
    <mergeCell ref="O62:S62"/>
    <mergeCell ref="O64:S64"/>
    <mergeCell ref="O63:S63"/>
    <mergeCell ref="T63:V63"/>
    <mergeCell ref="G63:N63"/>
    <mergeCell ref="T67:V67"/>
    <mergeCell ref="O67:S67"/>
    <mergeCell ref="G67:N67"/>
    <mergeCell ref="D65:E65"/>
    <mergeCell ref="T65:V65"/>
    <mergeCell ref="G65:N65"/>
    <mergeCell ref="O65:S65"/>
    <mergeCell ref="B67:F67"/>
    <mergeCell ref="O68:S68"/>
    <mergeCell ref="D85:E85"/>
    <mergeCell ref="G85:N85"/>
    <mergeCell ref="O85:S85"/>
    <mergeCell ref="T85:V85"/>
    <mergeCell ref="B77:F77"/>
    <mergeCell ref="D71:E71"/>
    <mergeCell ref="T69:V69"/>
    <mergeCell ref="G70:N70"/>
    <mergeCell ref="O70:S70"/>
    <mergeCell ref="O72:S72"/>
    <mergeCell ref="D75:E75"/>
    <mergeCell ref="T75:V75"/>
    <mergeCell ref="O75:S75"/>
    <mergeCell ref="G75:N75"/>
    <mergeCell ref="B72:F72"/>
    <mergeCell ref="T72:V72"/>
    <mergeCell ref="D74:E74"/>
    <mergeCell ref="G74:N74"/>
    <mergeCell ref="G81:N81"/>
    <mergeCell ref="D78:E78"/>
    <mergeCell ref="G78:N78"/>
    <mergeCell ref="O78:S78"/>
    <mergeCell ref="T78:V78"/>
    <mergeCell ref="D81:E81"/>
    <mergeCell ref="T81:V81"/>
    <mergeCell ref="O81:S81"/>
    <mergeCell ref="G84:N84"/>
    <mergeCell ref="G86:N86"/>
    <mergeCell ref="T82:V82"/>
    <mergeCell ref="G82:N82"/>
    <mergeCell ref="G83:N83"/>
    <mergeCell ref="O82:S82"/>
    <mergeCell ref="D83:E83"/>
    <mergeCell ref="D82:E82"/>
    <mergeCell ref="D84:E84"/>
    <mergeCell ref="O86:S86"/>
    <mergeCell ref="T87:V87"/>
    <mergeCell ref="B86:F86"/>
    <mergeCell ref="T86:V86"/>
    <mergeCell ref="D87:E87"/>
    <mergeCell ref="T83:V83"/>
    <mergeCell ref="O83:S83"/>
    <mergeCell ref="A25:A26"/>
    <mergeCell ref="T88:V88"/>
    <mergeCell ref="O33:S33"/>
    <mergeCell ref="O34:S34"/>
    <mergeCell ref="O35:S35"/>
    <mergeCell ref="O36:S36"/>
    <mergeCell ref="O40:S40"/>
    <mergeCell ref="O41:S41"/>
    <mergeCell ref="O48:S48"/>
    <mergeCell ref="O49:S49"/>
    <mergeCell ref="E18:U18"/>
    <mergeCell ref="O31:S31"/>
    <mergeCell ref="O32:S32"/>
    <mergeCell ref="D32:E32"/>
    <mergeCell ref="T32:V32"/>
    <mergeCell ref="D31:E31"/>
    <mergeCell ref="T31:V31"/>
    <mergeCell ref="G31:N31"/>
    <mergeCell ref="B21:V21"/>
    <mergeCell ref="B22:V22"/>
    <mergeCell ref="D114:F114"/>
    <mergeCell ref="G114:H114"/>
    <mergeCell ref="O114:U114"/>
    <mergeCell ref="T90:V90"/>
    <mergeCell ref="G90:N90"/>
    <mergeCell ref="G91:N91"/>
    <mergeCell ref="G92:N92"/>
    <mergeCell ref="D91:E91"/>
    <mergeCell ref="T91:V91"/>
    <mergeCell ref="G95:N95"/>
    <mergeCell ref="D95:E95"/>
    <mergeCell ref="T95:V95"/>
    <mergeCell ref="B92:F92"/>
    <mergeCell ref="T92:V92"/>
    <mergeCell ref="O92:S92"/>
    <mergeCell ref="O95:S95"/>
    <mergeCell ref="D93:E93"/>
    <mergeCell ref="G93:N93"/>
    <mergeCell ref="O93:S93"/>
    <mergeCell ref="T93:V93"/>
    <mergeCell ref="D97:E97"/>
    <mergeCell ref="T97:V97"/>
    <mergeCell ref="G97:N97"/>
    <mergeCell ref="D96:E96"/>
    <mergeCell ref="T96:V96"/>
    <mergeCell ref="G96:N96"/>
    <mergeCell ref="O96:S96"/>
    <mergeCell ref="O97:S97"/>
    <mergeCell ref="D99:E99"/>
    <mergeCell ref="T99:V99"/>
    <mergeCell ref="G98:N98"/>
    <mergeCell ref="G99:N99"/>
    <mergeCell ref="B98:F98"/>
    <mergeCell ref="T98:V98"/>
    <mergeCell ref="O98:S98"/>
    <mergeCell ref="O99:S99"/>
    <mergeCell ref="O111:T111"/>
    <mergeCell ref="U111:V111"/>
    <mergeCell ref="B109:V109"/>
    <mergeCell ref="N110:U110"/>
    <mergeCell ref="G104:N104"/>
    <mergeCell ref="B103:F103"/>
    <mergeCell ref="O104:S104"/>
    <mergeCell ref="T105:V105"/>
    <mergeCell ref="G101:N101"/>
    <mergeCell ref="B100:F100"/>
    <mergeCell ref="T100:V100"/>
    <mergeCell ref="O101:S101"/>
    <mergeCell ref="O100:S100"/>
    <mergeCell ref="G100:N100"/>
    <mergeCell ref="T107:V107"/>
    <mergeCell ref="D89:E89"/>
    <mergeCell ref="T103:V103"/>
    <mergeCell ref="G102:N102"/>
    <mergeCell ref="G103:N103"/>
    <mergeCell ref="D102:E102"/>
    <mergeCell ref="G105:N105"/>
    <mergeCell ref="D104:E104"/>
    <mergeCell ref="T104:V104"/>
    <mergeCell ref="O105:S105"/>
    <mergeCell ref="T102:V102"/>
    <mergeCell ref="O102:S102"/>
    <mergeCell ref="O103:S103"/>
    <mergeCell ref="D101:E101"/>
    <mergeCell ref="T101:V101"/>
    <mergeCell ref="G26:N26"/>
    <mergeCell ref="G55:N55"/>
    <mergeCell ref="D45:E45"/>
    <mergeCell ref="D58:E58"/>
    <mergeCell ref="G32:N32"/>
    <mergeCell ref="T36:V36"/>
    <mergeCell ref="O90:S90"/>
    <mergeCell ref="G88:N88"/>
    <mergeCell ref="B90:F90"/>
    <mergeCell ref="D88:E88"/>
    <mergeCell ref="T89:V89"/>
    <mergeCell ref="G89:N89"/>
    <mergeCell ref="G53:N53"/>
    <mergeCell ref="O77:S77"/>
    <mergeCell ref="G87:N87"/>
    <mergeCell ref="O88:S88"/>
    <mergeCell ref="O89:S89"/>
    <mergeCell ref="B3:U3"/>
    <mergeCell ref="B7:U7"/>
    <mergeCell ref="G41:N41"/>
    <mergeCell ref="G42:N42"/>
    <mergeCell ref="A20:J20"/>
    <mergeCell ref="B9:V9"/>
    <mergeCell ref="G25:V25"/>
    <mergeCell ref="A17:D17"/>
    <mergeCell ref="A11:V11"/>
    <mergeCell ref="A12:V12"/>
    <mergeCell ref="A13:V13"/>
    <mergeCell ref="B25:F25"/>
    <mergeCell ref="D19:S19"/>
    <mergeCell ref="O26:S26"/>
    <mergeCell ref="A14:V14"/>
    <mergeCell ref="A15:V15"/>
    <mergeCell ref="E17:U17"/>
    <mergeCell ref="A18:D18"/>
    <mergeCell ref="G34:N34"/>
    <mergeCell ref="D34:E34"/>
    <mergeCell ref="G61:N61"/>
    <mergeCell ref="G46:N46"/>
    <mergeCell ref="G43:N43"/>
    <mergeCell ref="D43:E43"/>
    <mergeCell ref="D53:E53"/>
    <mergeCell ref="D57:E57"/>
    <mergeCell ref="G57:N57"/>
    <mergeCell ref="B35:F35"/>
    <mergeCell ref="O45:S45"/>
    <mergeCell ref="G45:N45"/>
    <mergeCell ref="T73:V73"/>
    <mergeCell ref="O58:S58"/>
    <mergeCell ref="T58:V58"/>
    <mergeCell ref="D61:E61"/>
    <mergeCell ref="D63:E63"/>
    <mergeCell ref="D59:E59"/>
    <mergeCell ref="B55:F55"/>
    <mergeCell ref="D46:E46"/>
    <mergeCell ref="A115:C115"/>
    <mergeCell ref="N115:U115"/>
    <mergeCell ref="B108:V108"/>
    <mergeCell ref="A107:F107"/>
    <mergeCell ref="D106:E106"/>
    <mergeCell ref="A112:V112"/>
    <mergeCell ref="G106:N106"/>
    <mergeCell ref="O106:S106"/>
    <mergeCell ref="O107:S107"/>
    <mergeCell ref="G107:N107"/>
    <mergeCell ref="A123:D123"/>
    <mergeCell ref="N118:U118"/>
    <mergeCell ref="T84:V84"/>
    <mergeCell ref="A117:V117"/>
    <mergeCell ref="A118:C118"/>
    <mergeCell ref="F118:G118"/>
    <mergeCell ref="F116:H116"/>
    <mergeCell ref="O116:T116"/>
    <mergeCell ref="U116:V116"/>
    <mergeCell ref="O84:S84"/>
    <mergeCell ref="F119:I119"/>
    <mergeCell ref="O119:U119"/>
    <mergeCell ref="O87:S87"/>
    <mergeCell ref="O91:S91"/>
    <mergeCell ref="T106:V106"/>
    <mergeCell ref="O73:S73"/>
    <mergeCell ref="B113:F113"/>
    <mergeCell ref="O113:U113"/>
    <mergeCell ref="F111:G111"/>
    <mergeCell ref="B105:F105"/>
    <mergeCell ref="O69:S69"/>
    <mergeCell ref="D64:E64"/>
    <mergeCell ref="D68:E68"/>
    <mergeCell ref="T68:V68"/>
    <mergeCell ref="G68:N68"/>
    <mergeCell ref="O74:S74"/>
    <mergeCell ref="T74:V74"/>
    <mergeCell ref="D73:E73"/>
    <mergeCell ref="G73:N73"/>
    <mergeCell ref="O71:S71"/>
    <mergeCell ref="O57:S57"/>
    <mergeCell ref="T57:V57"/>
    <mergeCell ref="D94:E94"/>
    <mergeCell ref="G94:N94"/>
    <mergeCell ref="O94:S94"/>
    <mergeCell ref="T94:V94"/>
    <mergeCell ref="O61:S61"/>
    <mergeCell ref="T61:V61"/>
    <mergeCell ref="D69:E69"/>
    <mergeCell ref="G69:N69"/>
  </mergeCells>
  <printOptions/>
  <pageMargins left="0.7874015748031497" right="0" top="0.3937007874015748" bottom="0" header="0.5118110236220472" footer="0.5118110236220472"/>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sheetPr>
    <pageSetUpPr fitToPage="1"/>
  </sheetPr>
  <dimension ref="A1:V15"/>
  <sheetViews>
    <sheetView tabSelected="1" zoomScalePageLayoutView="0" workbookViewId="0" topLeftCell="A7">
      <selection activeCell="AF30" sqref="AF30"/>
    </sheetView>
  </sheetViews>
  <sheetFormatPr defaultColWidth="9.140625" defaultRowHeight="12.75"/>
  <cols>
    <col min="1" max="1" width="20.8515625" style="0" customWidth="1"/>
    <col min="2" max="2" width="6.00390625" style="1" customWidth="1"/>
    <col min="3" max="3" width="14.140625" style="1" customWidth="1"/>
    <col min="4" max="4" width="5.421875" style="1" customWidth="1"/>
    <col min="5" max="5" width="5.7109375" style="1" customWidth="1"/>
    <col min="6" max="6" width="4.140625" style="1" customWidth="1"/>
    <col min="7" max="7" width="5.7109375" style="1" customWidth="1"/>
    <col min="8" max="8" width="1.7109375" style="1" customWidth="1"/>
    <col min="9" max="9" width="1.1484375" style="1" customWidth="1"/>
    <col min="10" max="10" width="0.2890625" style="1" customWidth="1"/>
    <col min="11" max="11" width="1.7109375" style="1" hidden="1" customWidth="1"/>
    <col min="12" max="12" width="2.7109375" style="1" hidden="1" customWidth="1"/>
    <col min="13" max="13" width="1.7109375" style="1" hidden="1" customWidth="1"/>
    <col min="14" max="14" width="3.140625" style="1" customWidth="1"/>
    <col min="15" max="15" width="6.00390625" style="1" customWidth="1"/>
    <col min="16" max="16" width="0.13671875" style="1" customWidth="1"/>
    <col min="17" max="17" width="1.7109375" style="1" customWidth="1"/>
    <col min="18" max="18" width="0.71875" style="1" customWidth="1"/>
    <col min="19" max="20" width="1.57421875" style="1" customWidth="1"/>
    <col min="21" max="21" width="4.421875" style="1" customWidth="1"/>
    <col min="22" max="22" width="4.00390625" style="1" customWidth="1"/>
  </cols>
  <sheetData>
    <row r="1" spans="1:22" s="1" customFormat="1" ht="13.5" customHeight="1">
      <c r="A1" s="124" t="s">
        <v>144</v>
      </c>
      <c r="B1" s="124"/>
      <c r="C1" s="124"/>
      <c r="D1" s="124"/>
      <c r="E1" s="124"/>
      <c r="F1" s="124"/>
      <c r="G1" s="124"/>
      <c r="H1" s="124"/>
      <c r="I1" s="124"/>
      <c r="J1" s="124"/>
      <c r="K1" s="124"/>
      <c r="L1" s="124"/>
      <c r="M1" s="124"/>
      <c r="N1" s="124"/>
      <c r="O1" s="124"/>
      <c r="P1" s="124"/>
      <c r="Q1" s="124"/>
      <c r="R1" s="124"/>
      <c r="S1" s="124"/>
      <c r="T1" s="124"/>
      <c r="U1" s="124"/>
      <c r="V1" s="124"/>
    </row>
    <row r="2" spans="1:22" s="1" customFormat="1" ht="13.5" customHeight="1">
      <c r="A2" s="32"/>
      <c r="B2" s="32"/>
      <c r="C2" s="32"/>
      <c r="D2" s="32"/>
      <c r="E2" s="32"/>
      <c r="F2" s="32"/>
      <c r="G2" s="32"/>
      <c r="H2" s="32"/>
      <c r="I2" s="32"/>
      <c r="J2" s="32"/>
      <c r="K2" s="32"/>
      <c r="L2" s="32"/>
      <c r="M2" s="32"/>
      <c r="N2" s="32"/>
      <c r="O2" s="32"/>
      <c r="P2" s="32"/>
      <c r="Q2" s="32"/>
      <c r="R2" s="32"/>
      <c r="S2" s="32"/>
      <c r="T2" s="32"/>
      <c r="U2" s="32"/>
      <c r="V2" s="32"/>
    </row>
    <row r="3" spans="1:22" s="1" customFormat="1" ht="13.5" customHeight="1">
      <c r="A3" s="32"/>
      <c r="B3" s="32"/>
      <c r="C3" s="32"/>
      <c r="D3" s="32"/>
      <c r="E3" s="32"/>
      <c r="F3" s="32"/>
      <c r="G3" s="32"/>
      <c r="H3" s="32"/>
      <c r="I3" s="32"/>
      <c r="J3" s="32"/>
      <c r="K3" s="32"/>
      <c r="L3" s="32"/>
      <c r="M3" s="32"/>
      <c r="N3" s="32"/>
      <c r="O3" s="32"/>
      <c r="P3" s="32"/>
      <c r="Q3" s="32"/>
      <c r="R3" s="32"/>
      <c r="S3" s="32"/>
      <c r="T3" s="32"/>
      <c r="U3" s="32"/>
      <c r="V3" s="32"/>
    </row>
    <row r="4" spans="1:22" s="1" customFormat="1" ht="27" customHeight="1">
      <c r="A4" s="90" t="s">
        <v>145</v>
      </c>
      <c r="B4" s="90"/>
      <c r="C4" s="90"/>
      <c r="D4" s="90"/>
      <c r="E4" s="95" t="s">
        <v>1</v>
      </c>
      <c r="F4" s="95"/>
      <c r="G4" s="95"/>
      <c r="H4" s="95"/>
      <c r="I4" s="95"/>
      <c r="J4" s="95"/>
      <c r="K4" s="95"/>
      <c r="L4" s="95"/>
      <c r="M4" s="95"/>
      <c r="N4" s="95"/>
      <c r="O4" s="95"/>
      <c r="P4" s="95"/>
      <c r="Q4" s="95"/>
      <c r="R4" s="95"/>
      <c r="S4" s="95"/>
      <c r="T4" s="95"/>
      <c r="U4" s="95"/>
      <c r="V4" s="2"/>
    </row>
    <row r="5" spans="1:22" s="1" customFormat="1" ht="13.5" customHeight="1">
      <c r="A5" s="90" t="s">
        <v>146</v>
      </c>
      <c r="B5" s="90"/>
      <c r="C5" s="90"/>
      <c r="D5" s="90"/>
      <c r="E5" s="90"/>
      <c r="F5" s="90"/>
      <c r="G5" s="90"/>
      <c r="H5" s="90"/>
      <c r="I5" s="90"/>
      <c r="J5" s="90"/>
      <c r="K5" s="90" t="s">
        <v>0</v>
      </c>
      <c r="L5" s="90"/>
      <c r="M5" s="90"/>
      <c r="N5" s="90"/>
      <c r="O5" s="90"/>
      <c r="P5" s="90"/>
      <c r="Q5" s="90"/>
      <c r="R5" s="90"/>
      <c r="S5" s="90"/>
      <c r="T5" s="90"/>
      <c r="U5" s="123"/>
      <c r="V5" s="123"/>
    </row>
    <row r="6" spans="2:22" s="1" customFormat="1" ht="13.5" customHeight="1">
      <c r="B6" s="90" t="s">
        <v>0</v>
      </c>
      <c r="C6" s="90"/>
      <c r="D6" s="90"/>
      <c r="E6" s="90"/>
      <c r="F6" s="90"/>
      <c r="G6" s="90"/>
      <c r="H6" s="90"/>
      <c r="I6" s="90"/>
      <c r="J6" s="90"/>
      <c r="K6" s="90"/>
      <c r="L6" s="90"/>
      <c r="M6" s="90"/>
      <c r="N6" s="90"/>
      <c r="O6" s="90"/>
      <c r="P6" s="90"/>
      <c r="Q6" s="90"/>
      <c r="R6" s="90"/>
      <c r="S6" s="90"/>
      <c r="T6" s="90"/>
      <c r="U6" s="90"/>
      <c r="V6" s="90"/>
    </row>
    <row r="7" spans="2:22" s="1" customFormat="1" ht="13.5" customHeight="1">
      <c r="B7" s="75" t="s">
        <v>0</v>
      </c>
      <c r="C7" s="75"/>
      <c r="D7" s="75"/>
      <c r="E7" s="75"/>
      <c r="F7" s="75"/>
      <c r="G7" s="75"/>
      <c r="H7" s="75"/>
      <c r="I7" s="75"/>
      <c r="J7" s="75"/>
      <c r="K7" s="75"/>
      <c r="L7" s="75"/>
      <c r="M7" s="75"/>
      <c r="N7" s="75"/>
      <c r="O7" s="75"/>
      <c r="P7" s="75"/>
      <c r="Q7" s="75"/>
      <c r="R7" s="75"/>
      <c r="S7" s="75"/>
      <c r="T7" s="75"/>
      <c r="U7" s="75"/>
      <c r="V7" s="75"/>
    </row>
    <row r="8" spans="1:22" s="1" customFormat="1" ht="13.5" customHeight="1">
      <c r="A8" s="92" t="s">
        <v>4</v>
      </c>
      <c r="B8" s="94"/>
      <c r="C8" s="85" t="s">
        <v>147</v>
      </c>
      <c r="D8" s="85"/>
      <c r="E8" s="85"/>
      <c r="F8" s="85"/>
      <c r="G8" s="80" t="s">
        <v>148</v>
      </c>
      <c r="H8" s="81"/>
      <c r="I8" s="81"/>
      <c r="J8" s="81"/>
      <c r="K8" s="81"/>
      <c r="L8" s="81"/>
      <c r="M8" s="81"/>
      <c r="N8" s="81"/>
      <c r="O8" s="81"/>
      <c r="P8" s="81"/>
      <c r="Q8" s="81"/>
      <c r="R8" s="81"/>
      <c r="S8" s="81"/>
      <c r="T8" s="81"/>
      <c r="U8" s="81"/>
      <c r="V8" s="82"/>
    </row>
    <row r="9" spans="1:22" s="1" customFormat="1" ht="78.75" customHeight="1">
      <c r="A9" s="131"/>
      <c r="B9" s="132"/>
      <c r="C9" s="8" t="s">
        <v>149</v>
      </c>
      <c r="D9" s="80" t="s">
        <v>150</v>
      </c>
      <c r="E9" s="81"/>
      <c r="F9" s="82"/>
      <c r="G9" s="84" t="s">
        <v>184</v>
      </c>
      <c r="H9" s="85"/>
      <c r="I9" s="85"/>
      <c r="J9" s="85"/>
      <c r="K9" s="85"/>
      <c r="L9" s="85"/>
      <c r="M9" s="85"/>
      <c r="N9" s="85"/>
      <c r="O9" s="84" t="s">
        <v>167</v>
      </c>
      <c r="P9" s="85"/>
      <c r="Q9" s="85"/>
      <c r="R9" s="85"/>
      <c r="S9" s="85"/>
      <c r="T9" s="84" t="s">
        <v>173</v>
      </c>
      <c r="U9" s="85"/>
      <c r="V9" s="85"/>
    </row>
    <row r="10" spans="1:22" s="1" customFormat="1" ht="13.5" customHeight="1">
      <c r="A10" s="120" t="s">
        <v>5</v>
      </c>
      <c r="B10" s="120"/>
      <c r="C10" s="9" t="s">
        <v>6</v>
      </c>
      <c r="D10" s="128" t="s">
        <v>7</v>
      </c>
      <c r="E10" s="129"/>
      <c r="F10" s="130"/>
      <c r="G10" s="120">
        <v>4</v>
      </c>
      <c r="H10" s="120"/>
      <c r="I10" s="120"/>
      <c r="J10" s="120"/>
      <c r="K10" s="120"/>
      <c r="L10" s="120"/>
      <c r="M10" s="120"/>
      <c r="N10" s="120"/>
      <c r="O10" s="120">
        <v>5</v>
      </c>
      <c r="P10" s="120"/>
      <c r="Q10" s="120"/>
      <c r="R10" s="120"/>
      <c r="S10" s="120"/>
      <c r="T10" s="120">
        <v>6</v>
      </c>
      <c r="U10" s="120"/>
      <c r="V10" s="120"/>
    </row>
    <row r="11" spans="1:22" s="1" customFormat="1" ht="64.5" customHeight="1">
      <c r="A11" s="134" t="s">
        <v>152</v>
      </c>
      <c r="B11" s="135"/>
      <c r="C11" s="33" t="s">
        <v>14</v>
      </c>
      <c r="D11" s="136" t="s">
        <v>151</v>
      </c>
      <c r="E11" s="137"/>
      <c r="F11" s="138"/>
      <c r="G11" s="139">
        <v>10000</v>
      </c>
      <c r="H11" s="139"/>
      <c r="I11" s="139"/>
      <c r="J11" s="139"/>
      <c r="K11" s="139"/>
      <c r="L11" s="139"/>
      <c r="M11" s="139"/>
      <c r="N11" s="139"/>
      <c r="O11" s="140">
        <v>12000</v>
      </c>
      <c r="P11" s="141"/>
      <c r="Q11" s="141"/>
      <c r="R11" s="141"/>
      <c r="S11" s="142"/>
      <c r="T11" s="133">
        <v>8000</v>
      </c>
      <c r="U11" s="133"/>
      <c r="V11" s="133"/>
    </row>
    <row r="12" spans="1:22" s="1" customFormat="1" ht="87" customHeight="1">
      <c r="A12" s="134" t="s">
        <v>153</v>
      </c>
      <c r="B12" s="135"/>
      <c r="C12" s="33" t="s">
        <v>14</v>
      </c>
      <c r="D12" s="136" t="s">
        <v>154</v>
      </c>
      <c r="E12" s="137"/>
      <c r="F12" s="138"/>
      <c r="G12" s="139">
        <v>1000</v>
      </c>
      <c r="H12" s="139"/>
      <c r="I12" s="139"/>
      <c r="J12" s="139"/>
      <c r="K12" s="139"/>
      <c r="L12" s="139"/>
      <c r="M12" s="139"/>
      <c r="N12" s="139"/>
      <c r="O12" s="140">
        <v>0</v>
      </c>
      <c r="P12" s="141"/>
      <c r="Q12" s="141"/>
      <c r="R12" s="141"/>
      <c r="S12" s="142"/>
      <c r="T12" s="133">
        <v>0</v>
      </c>
      <c r="U12" s="133"/>
      <c r="V12" s="133"/>
    </row>
    <row r="13" spans="1:22" s="1" customFormat="1" ht="18.75" customHeight="1">
      <c r="A13" s="74" t="s">
        <v>84</v>
      </c>
      <c r="B13" s="74"/>
      <c r="C13" s="74"/>
      <c r="D13" s="74"/>
      <c r="E13" s="74"/>
      <c r="F13" s="74"/>
      <c r="G13" s="143">
        <f>(G11+G12)</f>
        <v>11000</v>
      </c>
      <c r="H13" s="143"/>
      <c r="I13" s="143"/>
      <c r="J13" s="143"/>
      <c r="K13" s="143"/>
      <c r="L13" s="143"/>
      <c r="M13" s="143"/>
      <c r="N13" s="143"/>
      <c r="O13" s="144">
        <f>O11+O12</f>
        <v>12000</v>
      </c>
      <c r="P13" s="145"/>
      <c r="Q13" s="145"/>
      <c r="R13" s="145"/>
      <c r="S13" s="146"/>
      <c r="T13" s="147">
        <f>T11+T12</f>
        <v>8000</v>
      </c>
      <c r="U13" s="147"/>
      <c r="V13" s="147"/>
    </row>
    <row r="14" spans="1:22" s="1" customFormat="1" ht="18.75" customHeight="1">
      <c r="A14" s="34"/>
      <c r="B14" s="34"/>
      <c r="C14" s="34"/>
      <c r="D14" s="34"/>
      <c r="E14" s="34"/>
      <c r="F14" s="34"/>
      <c r="G14" s="35"/>
      <c r="H14" s="35"/>
      <c r="I14" s="35"/>
      <c r="J14" s="35"/>
      <c r="K14" s="35"/>
      <c r="L14" s="35"/>
      <c r="M14" s="35"/>
      <c r="N14" s="35"/>
      <c r="O14" s="36"/>
      <c r="P14" s="36"/>
      <c r="Q14" s="36"/>
      <c r="R14" s="36"/>
      <c r="S14" s="36"/>
      <c r="T14" s="37"/>
      <c r="U14" s="37"/>
      <c r="V14" s="37"/>
    </row>
    <row r="15" spans="1:22" s="1" customFormat="1" ht="18.75" customHeight="1">
      <c r="A15" s="34"/>
      <c r="B15" s="34"/>
      <c r="C15" s="34"/>
      <c r="D15" s="34"/>
      <c r="E15" s="34"/>
      <c r="F15" s="34"/>
      <c r="G15" s="35"/>
      <c r="H15" s="35"/>
      <c r="I15" s="35"/>
      <c r="J15" s="35"/>
      <c r="K15" s="35"/>
      <c r="L15" s="35"/>
      <c r="M15" s="35"/>
      <c r="N15" s="35"/>
      <c r="O15" s="36"/>
      <c r="P15" s="36"/>
      <c r="Q15" s="36"/>
      <c r="R15" s="36"/>
      <c r="S15" s="36"/>
      <c r="T15" s="37"/>
      <c r="U15" s="37"/>
      <c r="V15" s="37"/>
    </row>
  </sheetData>
  <sheetProtection/>
  <mergeCells count="34">
    <mergeCell ref="A13:F13"/>
    <mergeCell ref="G13:N13"/>
    <mergeCell ref="O13:S13"/>
    <mergeCell ref="T13:V13"/>
    <mergeCell ref="T11:V11"/>
    <mergeCell ref="A12:B12"/>
    <mergeCell ref="D12:F12"/>
    <mergeCell ref="G12:N12"/>
    <mergeCell ref="O12:S12"/>
    <mergeCell ref="T12:V12"/>
    <mergeCell ref="A11:B11"/>
    <mergeCell ref="D11:F11"/>
    <mergeCell ref="G11:N11"/>
    <mergeCell ref="O11:S11"/>
    <mergeCell ref="T10:V10"/>
    <mergeCell ref="A10:B10"/>
    <mergeCell ref="D10:F10"/>
    <mergeCell ref="G10:N10"/>
    <mergeCell ref="O10:S10"/>
    <mergeCell ref="B6:V6"/>
    <mergeCell ref="B7:V7"/>
    <mergeCell ref="A8:B9"/>
    <mergeCell ref="C8:F8"/>
    <mergeCell ref="G8:V8"/>
    <mergeCell ref="D9:F9"/>
    <mergeCell ref="G9:N9"/>
    <mergeCell ref="O9:S9"/>
    <mergeCell ref="T9:V9"/>
    <mergeCell ref="A1:V1"/>
    <mergeCell ref="A4:D4"/>
    <mergeCell ref="E4:U4"/>
    <mergeCell ref="A5:J5"/>
    <mergeCell ref="K5:T5"/>
    <mergeCell ref="U5:V5"/>
  </mergeCells>
  <printOptions/>
  <pageMargins left="0.7480314960629921" right="0.7480314960629921" top="0.984251968503937" bottom="0.984251968503937" header="0.5118110236220472" footer="0.5118110236220472"/>
  <pageSetup fitToHeight="1" fitToWidth="1"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Golovanova_Ekaterina</cp:lastModifiedBy>
  <cp:lastPrinted>2020-07-07T11:36:59Z</cp:lastPrinted>
  <dcterms:created xsi:type="dcterms:W3CDTF">2016-06-03T12:39:41Z</dcterms:created>
  <dcterms:modified xsi:type="dcterms:W3CDTF">2020-07-07T12:30:56Z</dcterms:modified>
  <cp:category/>
  <cp:version/>
  <cp:contentType/>
  <cp:contentStatus/>
</cp:coreProperties>
</file>